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Table S1. PW Samples" sheetId="1" r:id="rId1"/>
    <sheet name="Table S2. Core Samples" sheetId="2" r:id="rId2"/>
    <sheet name="Table S3. Oil SARA analysis" sheetId="3" r:id="rId3"/>
    <sheet name="Table S4. qPCR original results" sheetId="4" r:id="rId4"/>
  </sheets>
  <externalReferences>
    <externalReference r:id="rId5"/>
    <externalReference r:id="rId6"/>
  </externalReferences>
  <definedNames>
    <definedName name="_xlnm._FilterDatabase" localSheetId="0" hidden="1">'Table S1. PW Samples'!#REF!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K5" i="2" l="1"/>
  <c r="M8" i="2"/>
  <c r="M11" i="2"/>
  <c r="M16" i="2"/>
  <c r="M25" i="2"/>
  <c r="M6" i="2"/>
  <c r="M5" i="2"/>
  <c r="K8" i="2"/>
  <c r="K11" i="2"/>
  <c r="K16" i="2"/>
  <c r="K25" i="2"/>
  <c r="K6" i="2"/>
  <c r="I480" i="4" l="1"/>
  <c r="J480" i="4" s="1"/>
  <c r="I479" i="4"/>
  <c r="J479" i="4" s="1"/>
  <c r="I478" i="4"/>
  <c r="J478" i="4" s="1"/>
  <c r="I477" i="4"/>
  <c r="J477" i="4" s="1"/>
  <c r="I476" i="4"/>
  <c r="J476" i="4" s="1"/>
  <c r="I475" i="4"/>
  <c r="J475" i="4" s="1"/>
  <c r="I474" i="4"/>
  <c r="J474" i="4" s="1"/>
  <c r="I473" i="4"/>
  <c r="J473" i="4" s="1"/>
  <c r="I472" i="4"/>
  <c r="J472" i="4" s="1"/>
  <c r="I471" i="4"/>
  <c r="J471" i="4" s="1"/>
  <c r="I470" i="4"/>
  <c r="J470" i="4" s="1"/>
  <c r="I469" i="4"/>
  <c r="J469" i="4" s="1"/>
  <c r="I468" i="4"/>
  <c r="J468" i="4" s="1"/>
  <c r="I467" i="4"/>
  <c r="J467" i="4" s="1"/>
  <c r="I466" i="4"/>
  <c r="J466" i="4" s="1"/>
  <c r="J465" i="4"/>
  <c r="I465" i="4"/>
  <c r="I464" i="4"/>
  <c r="J464" i="4" s="1"/>
  <c r="I463" i="4"/>
  <c r="J463" i="4" s="1"/>
  <c r="I462" i="4"/>
  <c r="J462" i="4" s="1"/>
  <c r="J461" i="4"/>
  <c r="I461" i="4"/>
  <c r="I460" i="4"/>
  <c r="J460" i="4" s="1"/>
  <c r="I459" i="4"/>
  <c r="J459" i="4" s="1"/>
  <c r="I458" i="4"/>
  <c r="J458" i="4" s="1"/>
  <c r="J457" i="4"/>
  <c r="I457" i="4"/>
  <c r="I456" i="4"/>
  <c r="J456" i="4" s="1"/>
  <c r="I455" i="4"/>
  <c r="J455" i="4" s="1"/>
  <c r="I454" i="4"/>
  <c r="J454" i="4" s="1"/>
  <c r="I453" i="4"/>
  <c r="J453" i="4" s="1"/>
  <c r="I452" i="4"/>
  <c r="J452" i="4" s="1"/>
  <c r="I451" i="4"/>
  <c r="J451" i="4" s="1"/>
  <c r="I450" i="4"/>
  <c r="J450" i="4" s="1"/>
  <c r="I449" i="4"/>
  <c r="J449" i="4" s="1"/>
  <c r="I448" i="4"/>
  <c r="J448" i="4" s="1"/>
  <c r="I447" i="4"/>
  <c r="J447" i="4" s="1"/>
  <c r="I446" i="4"/>
  <c r="J446" i="4" s="1"/>
  <c r="I445" i="4"/>
  <c r="J445" i="4" s="1"/>
  <c r="I444" i="4"/>
  <c r="J444" i="4" s="1"/>
  <c r="I443" i="4"/>
  <c r="J443" i="4" s="1"/>
  <c r="I442" i="4"/>
  <c r="J442" i="4" s="1"/>
  <c r="J441" i="4"/>
  <c r="I441" i="4"/>
  <c r="I440" i="4"/>
  <c r="J440" i="4" s="1"/>
  <c r="I439" i="4"/>
  <c r="J439" i="4" s="1"/>
  <c r="I438" i="4"/>
  <c r="J438" i="4" s="1"/>
  <c r="I437" i="4"/>
  <c r="J437" i="4" s="1"/>
  <c r="I436" i="4"/>
  <c r="J436" i="4" s="1"/>
  <c r="I435" i="4"/>
  <c r="J435" i="4" s="1"/>
  <c r="I434" i="4"/>
  <c r="J434" i="4" s="1"/>
  <c r="I433" i="4"/>
  <c r="J433" i="4" s="1"/>
  <c r="I412" i="4"/>
  <c r="J412" i="4" s="1"/>
  <c r="I411" i="4"/>
  <c r="J411" i="4" s="1"/>
  <c r="I410" i="4"/>
  <c r="J410" i="4" s="1"/>
  <c r="J409" i="4"/>
  <c r="I409" i="4"/>
  <c r="I408" i="4"/>
  <c r="J408" i="4" s="1"/>
  <c r="I407" i="4"/>
  <c r="J407" i="4" s="1"/>
  <c r="I406" i="4"/>
  <c r="J406" i="4" s="1"/>
  <c r="J405" i="4"/>
  <c r="I405" i="4"/>
  <c r="I404" i="4"/>
  <c r="J404" i="4" s="1"/>
  <c r="I403" i="4"/>
  <c r="J403" i="4" s="1"/>
  <c r="I402" i="4"/>
  <c r="J402" i="4" s="1"/>
  <c r="I401" i="4"/>
  <c r="J401" i="4" s="1"/>
  <c r="I400" i="4"/>
  <c r="J400" i="4" s="1"/>
  <c r="I399" i="4"/>
  <c r="J399" i="4" s="1"/>
  <c r="I398" i="4"/>
  <c r="J398" i="4" s="1"/>
  <c r="I397" i="4"/>
  <c r="J397" i="4" s="1"/>
  <c r="I396" i="4"/>
  <c r="J396" i="4" s="1"/>
  <c r="I395" i="4"/>
  <c r="J395" i="4" s="1"/>
  <c r="I394" i="4"/>
  <c r="J394" i="4" s="1"/>
  <c r="I393" i="4"/>
  <c r="J393" i="4" s="1"/>
  <c r="I392" i="4"/>
  <c r="J392" i="4" s="1"/>
  <c r="I391" i="4"/>
  <c r="J391" i="4" s="1"/>
  <c r="I390" i="4"/>
  <c r="J390" i="4" s="1"/>
  <c r="J389" i="4"/>
  <c r="I389" i="4"/>
  <c r="I388" i="4"/>
  <c r="J388" i="4" s="1"/>
  <c r="I387" i="4"/>
  <c r="J387" i="4" s="1"/>
  <c r="I386" i="4"/>
  <c r="J386" i="4" s="1"/>
  <c r="I385" i="4"/>
  <c r="J385" i="4" s="1"/>
  <c r="I384" i="4"/>
  <c r="J384" i="4" s="1"/>
  <c r="I383" i="4"/>
  <c r="J383" i="4" s="1"/>
  <c r="I382" i="4"/>
  <c r="J382" i="4" s="1"/>
  <c r="I381" i="4"/>
  <c r="J381" i="4" s="1"/>
  <c r="I380" i="4"/>
  <c r="J380" i="4" s="1"/>
  <c r="I379" i="4"/>
  <c r="J379" i="4" s="1"/>
  <c r="I378" i="4"/>
  <c r="J378" i="4" s="1"/>
  <c r="J377" i="4"/>
  <c r="I377" i="4"/>
  <c r="I376" i="4"/>
  <c r="J376" i="4" s="1"/>
  <c r="I375" i="4"/>
  <c r="J375" i="4" s="1"/>
  <c r="I374" i="4"/>
  <c r="J374" i="4" s="1"/>
  <c r="J373" i="4"/>
  <c r="I373" i="4"/>
  <c r="I372" i="4"/>
  <c r="J372" i="4" s="1"/>
  <c r="I371" i="4"/>
  <c r="J371" i="4" s="1"/>
  <c r="I370" i="4"/>
  <c r="J370" i="4" s="1"/>
  <c r="J369" i="4"/>
  <c r="I369" i="4"/>
  <c r="I368" i="4"/>
  <c r="J368" i="4" s="1"/>
  <c r="I367" i="4"/>
  <c r="J367" i="4" s="1"/>
  <c r="I366" i="4"/>
  <c r="J366" i="4" s="1"/>
  <c r="I365" i="4"/>
  <c r="J365" i="4" s="1"/>
  <c r="I364" i="4"/>
  <c r="J364" i="4" s="1"/>
  <c r="I363" i="4"/>
  <c r="J363" i="4" s="1"/>
  <c r="I362" i="4"/>
  <c r="J362" i="4" s="1"/>
  <c r="I361" i="4"/>
  <c r="J361" i="4" s="1"/>
  <c r="I360" i="4"/>
  <c r="J360" i="4" s="1"/>
  <c r="I359" i="4"/>
  <c r="J359" i="4" s="1"/>
  <c r="I358" i="4"/>
  <c r="J358" i="4" s="1"/>
  <c r="J357" i="4"/>
  <c r="I357" i="4"/>
  <c r="I356" i="4"/>
  <c r="J356" i="4" s="1"/>
  <c r="I355" i="4"/>
  <c r="J355" i="4" s="1"/>
  <c r="I354" i="4"/>
  <c r="J354" i="4" s="1"/>
  <c r="I353" i="4"/>
  <c r="J353" i="4" s="1"/>
  <c r="I352" i="4"/>
  <c r="J352" i="4" s="1"/>
  <c r="I351" i="4"/>
  <c r="J351" i="4" s="1"/>
  <c r="I350" i="4"/>
  <c r="J350" i="4" s="1"/>
  <c r="I349" i="4"/>
  <c r="J349" i="4" s="1"/>
  <c r="I348" i="4"/>
  <c r="J348" i="4" s="1"/>
  <c r="I347" i="4"/>
  <c r="J347" i="4" s="1"/>
  <c r="I346" i="4"/>
  <c r="J346" i="4" s="1"/>
  <c r="J345" i="4"/>
  <c r="I345" i="4"/>
  <c r="I344" i="4"/>
  <c r="J344" i="4" s="1"/>
  <c r="I343" i="4"/>
  <c r="J343" i="4" s="1"/>
  <c r="I342" i="4"/>
  <c r="J342" i="4" s="1"/>
  <c r="J341" i="4"/>
  <c r="I341" i="4"/>
  <c r="I340" i="4"/>
  <c r="J340" i="4" s="1"/>
  <c r="I339" i="4"/>
  <c r="J339" i="4" s="1"/>
  <c r="I338" i="4"/>
  <c r="J338" i="4" s="1"/>
  <c r="I337" i="4"/>
  <c r="J337" i="4" s="1"/>
  <c r="I336" i="4"/>
  <c r="J336" i="4" s="1"/>
  <c r="I335" i="4"/>
  <c r="J335" i="4" s="1"/>
  <c r="I314" i="4"/>
  <c r="J314" i="4" s="1"/>
  <c r="I313" i="4"/>
  <c r="J313" i="4" s="1"/>
  <c r="I312" i="4"/>
  <c r="J312" i="4" s="1"/>
  <c r="I311" i="4"/>
  <c r="J311" i="4" s="1"/>
  <c r="I310" i="4"/>
  <c r="J310" i="4" s="1"/>
  <c r="I309" i="4"/>
  <c r="J309" i="4" s="1"/>
  <c r="I308" i="4"/>
  <c r="J308" i="4" s="1"/>
  <c r="I307" i="4"/>
  <c r="J307" i="4" s="1"/>
  <c r="I306" i="4"/>
  <c r="J306" i="4" s="1"/>
  <c r="I305" i="4"/>
  <c r="J305" i="4" s="1"/>
  <c r="I304" i="4"/>
  <c r="J304" i="4" s="1"/>
  <c r="I303" i="4"/>
  <c r="J303" i="4" s="1"/>
  <c r="I302" i="4"/>
  <c r="J302" i="4" s="1"/>
  <c r="I301" i="4"/>
  <c r="J301" i="4" s="1"/>
  <c r="I300" i="4"/>
  <c r="J300" i="4" s="1"/>
  <c r="I299" i="4"/>
  <c r="J299" i="4" s="1"/>
  <c r="I298" i="4"/>
  <c r="J298" i="4" s="1"/>
  <c r="I297" i="4"/>
  <c r="J297" i="4" s="1"/>
  <c r="I296" i="4"/>
  <c r="J296" i="4" s="1"/>
  <c r="I295" i="4"/>
  <c r="J295" i="4" s="1"/>
  <c r="I294" i="4"/>
  <c r="J294" i="4" s="1"/>
  <c r="J293" i="4"/>
  <c r="I293" i="4"/>
  <c r="I292" i="4"/>
  <c r="J292" i="4" s="1"/>
  <c r="I291" i="4"/>
  <c r="J291" i="4" s="1"/>
  <c r="I290" i="4"/>
  <c r="J290" i="4" s="1"/>
  <c r="J289" i="4"/>
  <c r="I289" i="4"/>
  <c r="I288" i="4"/>
  <c r="J288" i="4" s="1"/>
  <c r="I287" i="4"/>
  <c r="J287" i="4" s="1"/>
  <c r="I286" i="4"/>
  <c r="J286" i="4" s="1"/>
  <c r="I285" i="4"/>
  <c r="J285" i="4" s="1"/>
  <c r="I284" i="4"/>
  <c r="J284" i="4" s="1"/>
  <c r="I283" i="4"/>
  <c r="J283" i="4" s="1"/>
  <c r="I282" i="4"/>
  <c r="J282" i="4" s="1"/>
  <c r="I281" i="4"/>
  <c r="J281" i="4" s="1"/>
  <c r="I280" i="4"/>
  <c r="J280" i="4" s="1"/>
  <c r="I279" i="4"/>
  <c r="J279" i="4" s="1"/>
  <c r="I278" i="4"/>
  <c r="J278" i="4" s="1"/>
  <c r="I277" i="4"/>
  <c r="J277" i="4" s="1"/>
  <c r="I276" i="4"/>
  <c r="J276" i="4" s="1"/>
  <c r="I275" i="4"/>
  <c r="J275" i="4" s="1"/>
  <c r="I274" i="4"/>
  <c r="J274" i="4" s="1"/>
  <c r="I273" i="4"/>
  <c r="J273" i="4" s="1"/>
  <c r="I258" i="4"/>
  <c r="J258" i="4" s="1"/>
  <c r="I257" i="4"/>
  <c r="J257" i="4" s="1"/>
  <c r="I256" i="4"/>
  <c r="J256" i="4" s="1"/>
  <c r="I255" i="4"/>
  <c r="J255" i="4" s="1"/>
  <c r="I254" i="4"/>
  <c r="J254" i="4" s="1"/>
  <c r="I253" i="4"/>
  <c r="J253" i="4" s="1"/>
  <c r="I252" i="4"/>
  <c r="J252" i="4" s="1"/>
  <c r="J251" i="4"/>
  <c r="I251" i="4"/>
  <c r="I250" i="4"/>
  <c r="J250" i="4" s="1"/>
  <c r="I249" i="4"/>
  <c r="J249" i="4" s="1"/>
  <c r="I248" i="4"/>
  <c r="J248" i="4" s="1"/>
  <c r="J247" i="4"/>
  <c r="I247" i="4"/>
  <c r="I246" i="4"/>
  <c r="J246" i="4" s="1"/>
  <c r="I245" i="4"/>
  <c r="J245" i="4" s="1"/>
  <c r="I244" i="4"/>
  <c r="J244" i="4" s="1"/>
  <c r="J243" i="4"/>
  <c r="I243" i="4"/>
  <c r="I242" i="4"/>
  <c r="J242" i="4" s="1"/>
  <c r="I241" i="4"/>
  <c r="J241" i="4" s="1"/>
  <c r="I240" i="4"/>
  <c r="J240" i="4" s="1"/>
  <c r="I239" i="4"/>
  <c r="J239" i="4" s="1"/>
  <c r="I238" i="4"/>
  <c r="J238" i="4" s="1"/>
  <c r="I237" i="4"/>
  <c r="J237" i="4" s="1"/>
  <c r="I236" i="4"/>
  <c r="J236" i="4" s="1"/>
  <c r="I235" i="4"/>
  <c r="J235" i="4" s="1"/>
  <c r="I234" i="4"/>
  <c r="J234" i="4" s="1"/>
  <c r="I233" i="4"/>
  <c r="J233" i="4" s="1"/>
  <c r="I232" i="4"/>
  <c r="J232" i="4" s="1"/>
  <c r="I231" i="4"/>
  <c r="J231" i="4" s="1"/>
  <c r="I230" i="4"/>
  <c r="J230" i="4" s="1"/>
  <c r="I229" i="4"/>
  <c r="J229" i="4" s="1"/>
  <c r="I228" i="4"/>
  <c r="J228" i="4" s="1"/>
  <c r="I227" i="4"/>
  <c r="J227" i="4" s="1"/>
  <c r="I226" i="4"/>
  <c r="J226" i="4" s="1"/>
  <c r="I225" i="4"/>
  <c r="J225" i="4" s="1"/>
  <c r="I224" i="4"/>
  <c r="J224" i="4" s="1"/>
  <c r="I223" i="4"/>
  <c r="J223" i="4" s="1"/>
  <c r="I222" i="4"/>
  <c r="J222" i="4" s="1"/>
  <c r="I221" i="4"/>
  <c r="J221" i="4" s="1"/>
  <c r="I220" i="4"/>
  <c r="J220" i="4" s="1"/>
  <c r="I219" i="4"/>
  <c r="J219" i="4" s="1"/>
  <c r="I218" i="4"/>
  <c r="J218" i="4" s="1"/>
  <c r="I217" i="4"/>
  <c r="J217" i="4" s="1"/>
  <c r="I216" i="4"/>
  <c r="J216" i="4" s="1"/>
  <c r="J215" i="4"/>
  <c r="I215" i="4"/>
  <c r="I214" i="4"/>
  <c r="J214" i="4" s="1"/>
  <c r="I213" i="4"/>
  <c r="J213" i="4" s="1"/>
  <c r="I212" i="4"/>
  <c r="J212" i="4" s="1"/>
  <c r="J211" i="4"/>
  <c r="I211" i="4"/>
  <c r="I210" i="4"/>
  <c r="J210" i="4" s="1"/>
  <c r="I209" i="4"/>
  <c r="J209" i="4" s="1"/>
  <c r="I208" i="4"/>
  <c r="J208" i="4" s="1"/>
  <c r="I207" i="4"/>
  <c r="J207" i="4" s="1"/>
  <c r="I206" i="4"/>
  <c r="J206" i="4" s="1"/>
  <c r="I205" i="4"/>
  <c r="J205" i="4" s="1"/>
  <c r="I204" i="4"/>
  <c r="J204" i="4" s="1"/>
  <c r="I203" i="4"/>
  <c r="J203" i="4" s="1"/>
  <c r="I202" i="4"/>
  <c r="J202" i="4" s="1"/>
  <c r="I201" i="4"/>
  <c r="J201" i="4" s="1"/>
  <c r="I200" i="4"/>
  <c r="J200" i="4" s="1"/>
  <c r="I199" i="4"/>
  <c r="J199" i="4" s="1"/>
  <c r="I178" i="4"/>
  <c r="J178" i="4" s="1"/>
  <c r="I177" i="4"/>
  <c r="J177" i="4" s="1"/>
  <c r="I176" i="4"/>
  <c r="J176" i="4" s="1"/>
  <c r="I175" i="4"/>
  <c r="J175" i="4" s="1"/>
  <c r="I174" i="4"/>
  <c r="J174" i="4" s="1"/>
  <c r="I173" i="4"/>
  <c r="J173" i="4" s="1"/>
  <c r="I172" i="4"/>
  <c r="J172" i="4" s="1"/>
  <c r="I171" i="4"/>
  <c r="J171" i="4" s="1"/>
  <c r="I170" i="4"/>
  <c r="J170" i="4" s="1"/>
  <c r="I169" i="4"/>
  <c r="J169" i="4" s="1"/>
  <c r="I168" i="4"/>
  <c r="J168" i="4" s="1"/>
  <c r="I167" i="4"/>
  <c r="J167" i="4" s="1"/>
  <c r="I166" i="4"/>
  <c r="J166" i="4" s="1"/>
  <c r="I165" i="4"/>
  <c r="J165" i="4" s="1"/>
  <c r="I164" i="4"/>
  <c r="J164" i="4" s="1"/>
  <c r="J163" i="4"/>
  <c r="I163" i="4"/>
  <c r="I162" i="4"/>
  <c r="J162" i="4" s="1"/>
  <c r="I161" i="4"/>
  <c r="J161" i="4" s="1"/>
  <c r="I160" i="4"/>
  <c r="J160" i="4" s="1"/>
  <c r="J159" i="4"/>
  <c r="I159" i="4"/>
  <c r="I158" i="4"/>
  <c r="J158" i="4" s="1"/>
  <c r="I157" i="4"/>
  <c r="J157" i="4" s="1"/>
  <c r="I156" i="4"/>
  <c r="J156" i="4" s="1"/>
  <c r="I155" i="4"/>
  <c r="J155" i="4" s="1"/>
  <c r="I154" i="4"/>
  <c r="J154" i="4" s="1"/>
  <c r="I153" i="4"/>
  <c r="J153" i="4" s="1"/>
  <c r="I152" i="4"/>
  <c r="J152" i="4" s="1"/>
  <c r="I151" i="4"/>
  <c r="J151" i="4" s="1"/>
  <c r="I150" i="4"/>
  <c r="J150" i="4" s="1"/>
  <c r="I149" i="4"/>
  <c r="J149" i="4" s="1"/>
  <c r="I148" i="4"/>
  <c r="J148" i="4" s="1"/>
  <c r="I147" i="4"/>
  <c r="J147" i="4" s="1"/>
  <c r="I146" i="4"/>
  <c r="J146" i="4" s="1"/>
  <c r="I145" i="4"/>
  <c r="J145" i="4" s="1"/>
  <c r="I144" i="4"/>
  <c r="J144" i="4" s="1"/>
  <c r="I143" i="4"/>
  <c r="J143" i="4" s="1"/>
  <c r="I142" i="4"/>
  <c r="J142" i="4" s="1"/>
  <c r="I141" i="4"/>
  <c r="J141" i="4" s="1"/>
  <c r="I140" i="4"/>
  <c r="J140" i="4" s="1"/>
  <c r="I139" i="4"/>
  <c r="J139" i="4" s="1"/>
  <c r="I138" i="4"/>
  <c r="J138" i="4" s="1"/>
  <c r="I137" i="4"/>
  <c r="J137" i="4" s="1"/>
  <c r="I136" i="4"/>
  <c r="J136" i="4" s="1"/>
  <c r="I135" i="4"/>
  <c r="J135" i="4" s="1"/>
  <c r="I134" i="4"/>
  <c r="J134" i="4" s="1"/>
  <c r="I133" i="4"/>
  <c r="J133" i="4" s="1"/>
  <c r="I132" i="4"/>
  <c r="J132" i="4" s="1"/>
  <c r="J131" i="4"/>
  <c r="I131" i="4"/>
  <c r="I130" i="4"/>
  <c r="J130" i="4" s="1"/>
  <c r="I129" i="4"/>
  <c r="J129" i="4" s="1"/>
  <c r="I128" i="4"/>
  <c r="J128" i="4" s="1"/>
  <c r="J127" i="4"/>
  <c r="I127" i="4"/>
  <c r="I126" i="4"/>
  <c r="J126" i="4" s="1"/>
  <c r="I125" i="4"/>
  <c r="J125" i="4" s="1"/>
  <c r="I124" i="4"/>
  <c r="J124" i="4" s="1"/>
  <c r="J123" i="4"/>
  <c r="I123" i="4"/>
  <c r="I122" i="4"/>
  <c r="J122" i="4" s="1"/>
  <c r="I121" i="4"/>
  <c r="J121" i="4" s="1"/>
  <c r="I120" i="4"/>
  <c r="J120" i="4" s="1"/>
  <c r="I119" i="4"/>
  <c r="J119" i="4" s="1"/>
  <c r="I118" i="4"/>
  <c r="J118" i="4" s="1"/>
  <c r="I117" i="4"/>
  <c r="J117" i="4" s="1"/>
  <c r="I116" i="4"/>
  <c r="J116" i="4" s="1"/>
  <c r="I115" i="4"/>
  <c r="J115" i="4" s="1"/>
  <c r="I114" i="4"/>
  <c r="J114" i="4" s="1"/>
  <c r="I113" i="4"/>
  <c r="J113" i="4" s="1"/>
  <c r="I112" i="4"/>
  <c r="J112" i="4" s="1"/>
  <c r="I111" i="4"/>
  <c r="J111" i="4" s="1"/>
  <c r="I110" i="4"/>
  <c r="J110" i="4" s="1"/>
  <c r="I109" i="4"/>
  <c r="J109" i="4" s="1"/>
  <c r="I108" i="4"/>
  <c r="J108" i="4" s="1"/>
  <c r="I107" i="4"/>
  <c r="J107" i="4" s="1"/>
  <c r="I106" i="4"/>
  <c r="J106" i="4" s="1"/>
  <c r="I105" i="4"/>
  <c r="J105" i="4" s="1"/>
  <c r="I104" i="4"/>
  <c r="J104" i="4" s="1"/>
  <c r="I103" i="4"/>
  <c r="J103" i="4" s="1"/>
  <c r="I102" i="4"/>
  <c r="J102" i="4" s="1"/>
  <c r="I101" i="4"/>
  <c r="J101" i="4" s="1"/>
  <c r="I80" i="4"/>
  <c r="J80" i="4" s="1"/>
  <c r="J79" i="4"/>
  <c r="I79" i="4"/>
  <c r="I78" i="4"/>
  <c r="J78" i="4" s="1"/>
  <c r="I77" i="4"/>
  <c r="J77" i="4" s="1"/>
  <c r="I76" i="4"/>
  <c r="J76" i="4" s="1"/>
  <c r="J75" i="4"/>
  <c r="I75" i="4"/>
  <c r="I74" i="4"/>
  <c r="J74" i="4" s="1"/>
  <c r="I73" i="4"/>
  <c r="J73" i="4" s="1"/>
  <c r="I72" i="4"/>
  <c r="J72" i="4" s="1"/>
  <c r="I71" i="4"/>
  <c r="J71" i="4" s="1"/>
  <c r="I70" i="4"/>
  <c r="J70" i="4" s="1"/>
  <c r="I69" i="4"/>
  <c r="J69" i="4" s="1"/>
  <c r="I68" i="4"/>
  <c r="J68" i="4" s="1"/>
  <c r="I67" i="4"/>
  <c r="J67" i="4" s="1"/>
  <c r="I66" i="4"/>
  <c r="J66" i="4" s="1"/>
  <c r="I65" i="4"/>
  <c r="J65" i="4" s="1"/>
  <c r="I64" i="4"/>
  <c r="J64" i="4" s="1"/>
  <c r="I63" i="4"/>
  <c r="J63" i="4" s="1"/>
  <c r="I62" i="4"/>
  <c r="J62" i="4" s="1"/>
  <c r="I61" i="4"/>
  <c r="J61" i="4" s="1"/>
  <c r="I60" i="4"/>
  <c r="J60" i="4" s="1"/>
  <c r="I59" i="4"/>
  <c r="J59" i="4" s="1"/>
  <c r="I58" i="4"/>
  <c r="J58" i="4" s="1"/>
  <c r="I57" i="4"/>
  <c r="J57" i="4" s="1"/>
  <c r="I56" i="4"/>
  <c r="J56" i="4" s="1"/>
  <c r="J55" i="4"/>
  <c r="I55" i="4"/>
  <c r="I54" i="4"/>
  <c r="J54" i="4" s="1"/>
  <c r="I53" i="4"/>
  <c r="J53" i="4" s="1"/>
  <c r="I52" i="4"/>
  <c r="J52" i="4" s="1"/>
  <c r="I51" i="4"/>
  <c r="J51" i="4" s="1"/>
  <c r="I50" i="4"/>
  <c r="J50" i="4" s="1"/>
  <c r="I49" i="4"/>
  <c r="J49" i="4" s="1"/>
  <c r="I48" i="4"/>
  <c r="J48" i="4" s="1"/>
  <c r="J47" i="4"/>
  <c r="I47" i="4"/>
  <c r="I46" i="4"/>
  <c r="J46" i="4" s="1"/>
  <c r="I45" i="4"/>
  <c r="J45" i="4" s="1"/>
  <c r="I44" i="4"/>
  <c r="J44" i="4" s="1"/>
  <c r="J43" i="4"/>
  <c r="I43" i="4"/>
  <c r="I42" i="4"/>
  <c r="J42" i="4" s="1"/>
  <c r="I41" i="4"/>
  <c r="J41" i="4" s="1"/>
  <c r="I40" i="4"/>
  <c r="J40" i="4" s="1"/>
  <c r="J39" i="4"/>
  <c r="I39" i="4"/>
  <c r="I38" i="4"/>
  <c r="J38" i="4" s="1"/>
  <c r="I37" i="4"/>
  <c r="J37" i="4" s="1"/>
  <c r="I36" i="4"/>
  <c r="J36" i="4" s="1"/>
  <c r="J35" i="4"/>
  <c r="I35" i="4"/>
  <c r="I34" i="4"/>
  <c r="J34" i="4" s="1"/>
  <c r="I33" i="4"/>
  <c r="J33" i="4" s="1"/>
  <c r="I32" i="4"/>
  <c r="J32" i="4" s="1"/>
  <c r="J31" i="4"/>
  <c r="I31" i="4"/>
  <c r="I30" i="4"/>
  <c r="J30" i="4" s="1"/>
  <c r="I29" i="4"/>
  <c r="J29" i="4" s="1"/>
  <c r="I28" i="4"/>
  <c r="J28" i="4" s="1"/>
  <c r="J27" i="4"/>
  <c r="I27" i="4"/>
  <c r="I26" i="4"/>
  <c r="J26" i="4" s="1"/>
  <c r="I25" i="4"/>
  <c r="J25" i="4" s="1"/>
  <c r="I24" i="4"/>
  <c r="J24" i="4" s="1"/>
  <c r="J23" i="4"/>
  <c r="I23" i="4"/>
  <c r="I22" i="4"/>
  <c r="J22" i="4" s="1"/>
  <c r="I21" i="4"/>
  <c r="J21" i="4" s="1"/>
  <c r="I20" i="4"/>
  <c r="J20" i="4" s="1"/>
  <c r="J19" i="4"/>
  <c r="I19" i="4"/>
  <c r="I18" i="4"/>
  <c r="J18" i="4" s="1"/>
  <c r="I17" i="4"/>
  <c r="J17" i="4" s="1"/>
  <c r="I16" i="4"/>
  <c r="J16" i="4" s="1"/>
  <c r="J15" i="4"/>
  <c r="I15" i="4"/>
  <c r="I14" i="4"/>
  <c r="J14" i="4" s="1"/>
  <c r="I13" i="4"/>
  <c r="J13" i="4" s="1"/>
  <c r="I12" i="4"/>
  <c r="J12" i="4" s="1"/>
  <c r="J11" i="4"/>
  <c r="I11" i="4"/>
  <c r="I10" i="4"/>
  <c r="J10" i="4" s="1"/>
  <c r="I9" i="4"/>
  <c r="J9" i="4" s="1"/>
  <c r="I8" i="4"/>
  <c r="J8" i="4" s="1"/>
  <c r="J7" i="4"/>
  <c r="I7" i="4"/>
  <c r="I6" i="4"/>
  <c r="J6" i="4" s="1"/>
  <c r="I5" i="4"/>
  <c r="J5" i="4" s="1"/>
  <c r="I4" i="4"/>
  <c r="J4" i="4" s="1"/>
  <c r="J3" i="4"/>
  <c r="I3" i="4"/>
  <c r="H97" i="1" l="1"/>
  <c r="H98" i="1"/>
  <c r="H99" i="1"/>
  <c r="H100" i="1"/>
  <c r="H101" i="1"/>
  <c r="H102" i="1"/>
  <c r="H103" i="1"/>
  <c r="H104" i="1"/>
  <c r="H105" i="1"/>
  <c r="H106" i="1"/>
  <c r="H107" i="1"/>
  <c r="H109" i="1"/>
  <c r="H110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3" i="1"/>
  <c r="H144" i="1"/>
  <c r="H145" i="1"/>
  <c r="H94" i="1"/>
  <c r="H95" i="1"/>
  <c r="H96" i="1"/>
  <c r="H82" i="1"/>
  <c r="H84" i="1"/>
  <c r="H85" i="1"/>
  <c r="H87" i="1"/>
  <c r="H88" i="1"/>
  <c r="H89" i="1"/>
  <c r="H90" i="1"/>
  <c r="H92" i="1"/>
  <c r="H76" i="1"/>
  <c r="H77" i="1"/>
  <c r="H78" i="1"/>
  <c r="H79" i="1"/>
  <c r="H75" i="1"/>
  <c r="H73" i="1"/>
  <c r="H74" i="1"/>
  <c r="H53" i="1"/>
  <c r="H54" i="1"/>
  <c r="H56" i="1"/>
  <c r="H57" i="1"/>
  <c r="H58" i="1"/>
  <c r="H59" i="1"/>
  <c r="H60" i="1"/>
  <c r="H61" i="1"/>
  <c r="H62" i="1"/>
  <c r="H64" i="1"/>
  <c r="H65" i="1"/>
  <c r="H66" i="1"/>
  <c r="H67" i="1"/>
  <c r="H69" i="1"/>
  <c r="H70" i="1"/>
  <c r="H72" i="1"/>
  <c r="H52" i="1"/>
  <c r="H48" i="1"/>
  <c r="H49" i="1"/>
  <c r="H50" i="1"/>
  <c r="H51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" i="1"/>
  <c r="H5" i="1"/>
  <c r="H6" i="1"/>
  <c r="H7" i="1"/>
  <c r="H8" i="1"/>
  <c r="H9" i="1"/>
  <c r="H10" i="1"/>
  <c r="H12" i="1"/>
  <c r="H13" i="1"/>
  <c r="H14" i="1"/>
  <c r="H15" i="1"/>
  <c r="H16" i="1"/>
  <c r="H20" i="1"/>
  <c r="H21" i="1"/>
  <c r="H22" i="1"/>
  <c r="H23" i="1"/>
  <c r="H24" i="1"/>
  <c r="N28" i="2" l="1"/>
  <c r="O28" i="2"/>
  <c r="P28" i="2"/>
  <c r="S28" i="2" l="1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R28" i="2"/>
  <c r="Q28" i="2"/>
</calcChain>
</file>

<file path=xl/sharedStrings.xml><?xml version="1.0" encoding="utf-8"?>
<sst xmlns="http://schemas.openxmlformats.org/spreadsheetml/2006/main" count="2930" uniqueCount="690">
  <si>
    <t>Well number</t>
  </si>
  <si>
    <t>Sample date</t>
  </si>
  <si>
    <t>#1</t>
  </si>
  <si>
    <t>2020.5.22</t>
  </si>
  <si>
    <t>N.D</t>
  </si>
  <si>
    <t>1-002</t>
  </si>
  <si>
    <t>2020.5.23</t>
  </si>
  <si>
    <t>1-003</t>
  </si>
  <si>
    <t>2020.5.24</t>
  </si>
  <si>
    <t>1-004</t>
  </si>
  <si>
    <t>2020.5.27</t>
  </si>
  <si>
    <t>1-005-1</t>
  </si>
  <si>
    <t>2020.5.28</t>
  </si>
  <si>
    <t>1-005-2</t>
  </si>
  <si>
    <t>1-006-1</t>
  </si>
  <si>
    <t>2020.6.2</t>
  </si>
  <si>
    <t>1-006-2</t>
  </si>
  <si>
    <t>1-007-1</t>
  </si>
  <si>
    <t>2020.6.4</t>
  </si>
  <si>
    <t>1-007-2</t>
  </si>
  <si>
    <t>1-008-1</t>
  </si>
  <si>
    <t>2020.6.7</t>
  </si>
  <si>
    <t>1-008-2</t>
  </si>
  <si>
    <t>1-009-1</t>
  </si>
  <si>
    <t>2020.6.9</t>
  </si>
  <si>
    <t>1-009-2</t>
  </si>
  <si>
    <t>1-010-1</t>
  </si>
  <si>
    <t>2020.6.15</t>
  </si>
  <si>
    <t>1-010-2</t>
  </si>
  <si>
    <t>1-011</t>
  </si>
  <si>
    <t>2020.8.3</t>
  </si>
  <si>
    <t>1-011-2</t>
  </si>
  <si>
    <t>1-012</t>
  </si>
  <si>
    <t>2020.8.7</t>
  </si>
  <si>
    <t>1-012-2</t>
  </si>
  <si>
    <t>1-013</t>
  </si>
  <si>
    <t>2020.8.14</t>
  </si>
  <si>
    <t>1-014</t>
  </si>
  <si>
    <t>2020.8.20</t>
  </si>
  <si>
    <t>1-015</t>
  </si>
  <si>
    <t>2020.8.30</t>
  </si>
  <si>
    <t>1-016</t>
  </si>
  <si>
    <t>2020.9.1</t>
  </si>
  <si>
    <t>1-017</t>
  </si>
  <si>
    <t>2020.9.5</t>
  </si>
  <si>
    <t>1-018</t>
  </si>
  <si>
    <t>2020.9.11</t>
  </si>
  <si>
    <t>1-018-2</t>
  </si>
  <si>
    <t>1-019</t>
  </si>
  <si>
    <t>2020.9.17</t>
  </si>
  <si>
    <t>1-019-2</t>
  </si>
  <si>
    <t>1-020</t>
  </si>
  <si>
    <t>2020.9.19</t>
  </si>
  <si>
    <t>1-021</t>
  </si>
  <si>
    <t>2020.9.21</t>
  </si>
  <si>
    <t>1-022</t>
  </si>
  <si>
    <t>2020.9.23</t>
  </si>
  <si>
    <t>1-023</t>
  </si>
  <si>
    <t>2020.9.25</t>
  </si>
  <si>
    <t>1-024</t>
  </si>
  <si>
    <t>2020.9.27</t>
  </si>
  <si>
    <t>1-025</t>
  </si>
  <si>
    <t>2020.9.29</t>
  </si>
  <si>
    <t>1-026</t>
  </si>
  <si>
    <t>2020.9.30</t>
  </si>
  <si>
    <t>1-027</t>
  </si>
  <si>
    <t>2020.10.1</t>
  </si>
  <si>
    <t>1-028</t>
  </si>
  <si>
    <t>2020.10.2</t>
  </si>
  <si>
    <t>1-029</t>
  </si>
  <si>
    <t>2020.10.3</t>
  </si>
  <si>
    <t>1-030</t>
  </si>
  <si>
    <t>2020.10.4</t>
  </si>
  <si>
    <t>1-031</t>
  </si>
  <si>
    <t>2020.10.5</t>
  </si>
  <si>
    <t>1-032</t>
  </si>
  <si>
    <t>2020.10.6</t>
  </si>
  <si>
    <t>1-033</t>
  </si>
  <si>
    <t>2020.10.7</t>
  </si>
  <si>
    <t>1-034</t>
  </si>
  <si>
    <t>2020.10.8</t>
  </si>
  <si>
    <t>1-035</t>
  </si>
  <si>
    <t>2020.10.9</t>
  </si>
  <si>
    <t>1-1-1a</t>
  </si>
  <si>
    <t>2020.8.12</t>
  </si>
  <si>
    <t>1-1-1b</t>
  </si>
  <si>
    <t>2020.8.16</t>
  </si>
  <si>
    <t>1-1-1c</t>
  </si>
  <si>
    <t>1-1-1d</t>
  </si>
  <si>
    <t>2020.8.24</t>
  </si>
  <si>
    <t>1-1-1e</t>
  </si>
  <si>
    <t>2020.8.26</t>
  </si>
  <si>
    <t>2-001</t>
  </si>
  <si>
    <t>#2</t>
  </si>
  <si>
    <t>2-002</t>
  </si>
  <si>
    <t>2-003</t>
  </si>
  <si>
    <t>2020.5.26</t>
  </si>
  <si>
    <t>2-004</t>
  </si>
  <si>
    <t>2-005-1</t>
  </si>
  <si>
    <t>2-005-2</t>
  </si>
  <si>
    <t>2-005-3</t>
  </si>
  <si>
    <t>2-005-4</t>
  </si>
  <si>
    <t>2-006-1</t>
  </si>
  <si>
    <t>2-006-2</t>
  </si>
  <si>
    <t>2-007-1</t>
  </si>
  <si>
    <t>2-007-2</t>
  </si>
  <si>
    <t>2-007-3</t>
  </si>
  <si>
    <t>2-007-4</t>
  </si>
  <si>
    <t>2-008-1</t>
  </si>
  <si>
    <t>2-008-2</t>
  </si>
  <si>
    <t>2-009-1</t>
  </si>
  <si>
    <t>2-009-2</t>
  </si>
  <si>
    <t>2-010-1</t>
  </si>
  <si>
    <t>2-010-2</t>
  </si>
  <si>
    <t>2-011</t>
  </si>
  <si>
    <t>2020.7.23</t>
  </si>
  <si>
    <t>2-011-2</t>
  </si>
  <si>
    <t>2-012</t>
  </si>
  <si>
    <t>2-013</t>
  </si>
  <si>
    <t>2020.9.28</t>
  </si>
  <si>
    <t>2-014</t>
  </si>
  <si>
    <t>2-015</t>
  </si>
  <si>
    <t>2-015-2</t>
  </si>
  <si>
    <t>3-001</t>
  </si>
  <si>
    <t>#3</t>
  </si>
  <si>
    <t>3-002</t>
  </si>
  <si>
    <t>3-003</t>
  </si>
  <si>
    <t>3-004</t>
  </si>
  <si>
    <t>3-005</t>
  </si>
  <si>
    <t>3-006-1</t>
  </si>
  <si>
    <t>3-006-2</t>
  </si>
  <si>
    <t>3-007-1</t>
  </si>
  <si>
    <t>3-007-2</t>
  </si>
  <si>
    <t>3-008-1</t>
  </si>
  <si>
    <t>3-008-2</t>
  </si>
  <si>
    <t>3-009-1</t>
  </si>
  <si>
    <t>3-009-2</t>
  </si>
  <si>
    <t>3-010</t>
  </si>
  <si>
    <t>2020.7.7</t>
  </si>
  <si>
    <t>3-010-2</t>
  </si>
  <si>
    <t>3-011</t>
  </si>
  <si>
    <t>3-011-2</t>
  </si>
  <si>
    <t>3-012</t>
  </si>
  <si>
    <t>3-012-2</t>
  </si>
  <si>
    <t>3-013</t>
  </si>
  <si>
    <t>3-013-2</t>
  </si>
  <si>
    <t>3-014</t>
  </si>
  <si>
    <t>3-015</t>
  </si>
  <si>
    <t>2020.10.10</t>
  </si>
  <si>
    <t>3-1-3a</t>
  </si>
  <si>
    <t>3-1-3b</t>
  </si>
  <si>
    <t>4-001</t>
  </si>
  <si>
    <t>#4</t>
  </si>
  <si>
    <t>2020.7.10</t>
  </si>
  <si>
    <t>4-001-2</t>
  </si>
  <si>
    <t>4-002</t>
  </si>
  <si>
    <t>2020.7.12</t>
  </si>
  <si>
    <t>4-002-2</t>
  </si>
  <si>
    <t>4-003</t>
  </si>
  <si>
    <t>4-003-2</t>
  </si>
  <si>
    <t>4-004</t>
  </si>
  <si>
    <t>4-004-2</t>
  </si>
  <si>
    <t>4-005</t>
  </si>
  <si>
    <t>4-006</t>
  </si>
  <si>
    <t>4-007</t>
  </si>
  <si>
    <t>4-008</t>
  </si>
  <si>
    <t>4-009</t>
  </si>
  <si>
    <t>4-010</t>
  </si>
  <si>
    <t>4-010-2</t>
  </si>
  <si>
    <t>4-011</t>
  </si>
  <si>
    <t>4-012</t>
  </si>
  <si>
    <t>4-013</t>
  </si>
  <si>
    <t>4-014</t>
  </si>
  <si>
    <t>4-015</t>
  </si>
  <si>
    <t>4-016</t>
  </si>
  <si>
    <t>4-017</t>
  </si>
  <si>
    <t>4-018</t>
  </si>
  <si>
    <t>4-019</t>
  </si>
  <si>
    <t>4-020</t>
  </si>
  <si>
    <t>4-021</t>
  </si>
  <si>
    <t>4-022</t>
  </si>
  <si>
    <t>4-023</t>
  </si>
  <si>
    <t>4-024</t>
  </si>
  <si>
    <t>4-025</t>
  </si>
  <si>
    <t>4-026</t>
  </si>
  <si>
    <t>4-027</t>
  </si>
  <si>
    <t>4-028</t>
  </si>
  <si>
    <t>4-029</t>
  </si>
  <si>
    <t>2020.10.11</t>
  </si>
  <si>
    <t>4-030</t>
  </si>
  <si>
    <t>2020.10.12</t>
  </si>
  <si>
    <t>4-031</t>
  </si>
  <si>
    <t>2020.10.13</t>
  </si>
  <si>
    <t>4-1-4a</t>
  </si>
  <si>
    <t>4-1-4b</t>
  </si>
  <si>
    <t>4-1-4c</t>
  </si>
  <si>
    <t>4-1-4d</t>
  </si>
  <si>
    <t>4-1-4e</t>
  </si>
  <si>
    <t>JLY1-1#-01-1</t>
    <phoneticPr fontId="2" type="noConversion"/>
  </si>
  <si>
    <t>J1-01-2</t>
  </si>
  <si>
    <t>JLY1-1#-01-2</t>
  </si>
  <si>
    <t>J1-02-1</t>
  </si>
  <si>
    <t>JLY1-1#-02-1</t>
    <phoneticPr fontId="2" type="noConversion"/>
  </si>
  <si>
    <t>J1-02-2</t>
  </si>
  <si>
    <t>JLY1-1#-02-2</t>
  </si>
  <si>
    <t>J1-03-1</t>
  </si>
  <si>
    <t>JLY1-1#-03-1</t>
    <phoneticPr fontId="2" type="noConversion"/>
  </si>
  <si>
    <t>J1-03-2</t>
  </si>
  <si>
    <t>JLY1-1#-03-2</t>
  </si>
  <si>
    <t>J1-04-1</t>
  </si>
  <si>
    <t>JLY1-1#-04-1</t>
    <phoneticPr fontId="2" type="noConversion"/>
  </si>
  <si>
    <t>J1-04-2</t>
  </si>
  <si>
    <t>JLY1-1#-04-2</t>
  </si>
  <si>
    <t>JLY1-1#-05</t>
  </si>
  <si>
    <t>J2-01</t>
  </si>
  <si>
    <t>JLY1-2#-01</t>
    <phoneticPr fontId="2" type="noConversion"/>
  </si>
  <si>
    <t>J2-02</t>
  </si>
  <si>
    <t>JLY1-2#-02</t>
  </si>
  <si>
    <t>J2-03</t>
  </si>
  <si>
    <t>JLY1-2#-03</t>
  </si>
  <si>
    <t>J2-04</t>
  </si>
  <si>
    <t>JLY1-2#-04</t>
  </si>
  <si>
    <t>J2-05</t>
  </si>
  <si>
    <t>JLY1-2#-05</t>
  </si>
  <si>
    <t>J3-01</t>
  </si>
  <si>
    <t>JLY1-3#-01</t>
    <phoneticPr fontId="2" type="noConversion"/>
  </si>
  <si>
    <t>J3-02</t>
  </si>
  <si>
    <t>JLY1-3#-02</t>
  </si>
  <si>
    <t>J3-03</t>
  </si>
  <si>
    <t>JLY1-3#-03</t>
  </si>
  <si>
    <t>J4-01</t>
  </si>
  <si>
    <t>JLY1-4#-01</t>
    <phoneticPr fontId="2" type="noConversion"/>
  </si>
  <si>
    <t>J4-02</t>
  </si>
  <si>
    <t>JLY1-4#-02</t>
  </si>
  <si>
    <t>J4-03</t>
  </si>
  <si>
    <t>JLY1-4#-03</t>
  </si>
  <si>
    <t>J4-04</t>
  </si>
  <si>
    <t>JLY1-4#-04</t>
  </si>
  <si>
    <t>J4-05</t>
  </si>
  <si>
    <t>JLY1-4#-05</t>
  </si>
  <si>
    <t>J4-06</t>
  </si>
  <si>
    <t>JLY1-4#-06</t>
  </si>
  <si>
    <t>J4-07</t>
  </si>
  <si>
    <t>JLY1-4#-07</t>
  </si>
  <si>
    <t>J1-01-1</t>
    <phoneticPr fontId="2" type="noConversion"/>
  </si>
  <si>
    <t>Bacterial Cell Density (CFU/mL)</t>
    <phoneticPr fontId="2" type="noConversion"/>
  </si>
  <si>
    <r>
      <t>SO</t>
    </r>
    <r>
      <rPr>
        <b/>
        <vertAlign val="subscript"/>
        <sz val="12"/>
        <color rgb="FF000000"/>
        <rFont val="Times New Roman"/>
        <family val="1"/>
      </rPr>
      <t>4</t>
    </r>
    <r>
      <rPr>
        <b/>
        <vertAlign val="superscript"/>
        <sz val="12"/>
        <color rgb="FF000000"/>
        <rFont val="Times New Roman"/>
        <family val="1"/>
      </rPr>
      <t>2-</t>
    </r>
    <r>
      <rPr>
        <b/>
        <sz val="12"/>
        <color rgb="FF000000"/>
        <rFont val="Times New Roman"/>
        <family val="1"/>
      </rPr>
      <t xml:space="preserve"> Concentration (g/L)</t>
    </r>
    <phoneticPr fontId="2" type="noConversion"/>
  </si>
  <si>
    <t>Initial heavy oil extracted at perforation stage-2</t>
    <phoneticPr fontId="2" type="noConversion"/>
  </si>
  <si>
    <t>Initial heavy oil extracted at perforation stage-1</t>
    <phoneticPr fontId="2" type="noConversion"/>
  </si>
  <si>
    <t>Initial heavy oil extracted at perforation stage-3</t>
    <phoneticPr fontId="2" type="noConversion"/>
  </si>
  <si>
    <t>Sample name</t>
    <phoneticPr fontId="2" type="noConversion"/>
  </si>
  <si>
    <t>Alkanes, wt%</t>
    <phoneticPr fontId="2" type="noConversion"/>
  </si>
  <si>
    <t>Asphaltenes, wt%</t>
    <phoneticPr fontId="2" type="noConversion"/>
  </si>
  <si>
    <t>Initial heavy oil extracted before bacterial modulation-May</t>
    <phoneticPr fontId="2" type="noConversion"/>
  </si>
  <si>
    <t>Total recovery, wt%</t>
    <phoneticPr fontId="2" type="noConversion"/>
  </si>
  <si>
    <t>Production oil sample after bacterial modulation-1</t>
    <phoneticPr fontId="2" type="noConversion"/>
  </si>
  <si>
    <t>Production oil sample after bacterial modulation-2</t>
    <phoneticPr fontId="2" type="noConversion"/>
  </si>
  <si>
    <t>Production oil sample after bacterial modulation-3</t>
    <phoneticPr fontId="2" type="noConversion"/>
  </si>
  <si>
    <t>Production oil sample after bacterial modulation-4</t>
    <phoneticPr fontId="2" type="noConversion"/>
  </si>
  <si>
    <t>Aromatic, wt%</t>
    <phoneticPr fontId="2" type="noConversion"/>
  </si>
  <si>
    <t>Nonhydrocarbons, wt%</t>
    <phoneticPr fontId="2" type="noConversion"/>
  </si>
  <si>
    <t>15.31±4.60</t>
    <phoneticPr fontId="2" type="noConversion"/>
  </si>
  <si>
    <t>82.83±7.89</t>
    <phoneticPr fontId="2" type="noConversion"/>
  </si>
  <si>
    <t>oil composition after bacteiral modulation-Oct</t>
    <phoneticPr fontId="2" type="noConversion"/>
  </si>
  <si>
    <t>Initial heavy oil composition- before May</t>
    <phoneticPr fontId="2" type="noConversion"/>
  </si>
  <si>
    <t>3.88±0.52</t>
    <phoneticPr fontId="2" type="noConversion"/>
  </si>
  <si>
    <t>89.45±1.59</t>
    <phoneticPr fontId="2" type="noConversion"/>
  </si>
  <si>
    <t>Alkanes, wt%</t>
    <phoneticPr fontId="2" type="noConversion"/>
  </si>
  <si>
    <t>Aromatic, wt%</t>
    <phoneticPr fontId="2" type="noConversion"/>
  </si>
  <si>
    <t>Nonhydrocarbons, wt%</t>
    <phoneticPr fontId="2" type="noConversion"/>
  </si>
  <si>
    <t>Asphaltenes, wt%</t>
    <phoneticPr fontId="2" type="noConversion"/>
  </si>
  <si>
    <t>Total recovery, wt%</t>
    <phoneticPr fontId="2" type="noConversion"/>
  </si>
  <si>
    <t>*Note: mean±standard error of mean (SEM)</t>
    <phoneticPr fontId="2" type="noConversion"/>
  </si>
  <si>
    <t>23.74±3.45</t>
    <phoneticPr fontId="2" type="noConversion"/>
  </si>
  <si>
    <t>23.09±7.22</t>
    <phoneticPr fontId="2" type="noConversion"/>
  </si>
  <si>
    <t>15.55±1.34</t>
    <phoneticPr fontId="2" type="noConversion"/>
  </si>
  <si>
    <t>8.46±1.67</t>
    <phoneticPr fontId="2" type="noConversion"/>
  </si>
  <si>
    <t>28.23±5.12</t>
    <phoneticPr fontId="2" type="noConversion"/>
  </si>
  <si>
    <t>54.03±8.04</t>
    <phoneticPr fontId="2" type="noConversion"/>
  </si>
  <si>
    <t>Number</t>
    <phoneticPr fontId="2" type="noConversion"/>
  </si>
  <si>
    <t>1-001</t>
    <phoneticPr fontId="2" type="noConversion"/>
  </si>
  <si>
    <t>Y6</t>
  </si>
  <si>
    <t>Y7</t>
  </si>
  <si>
    <t>Y8</t>
  </si>
  <si>
    <t>Y11</t>
  </si>
  <si>
    <t>Y1</t>
  </si>
  <si>
    <t>Y10</t>
  </si>
  <si>
    <t>Y3</t>
  </si>
  <si>
    <t>Y4</t>
  </si>
  <si>
    <t>Y22</t>
  </si>
  <si>
    <t>Y23</t>
  </si>
  <si>
    <t>Y24</t>
  </si>
  <si>
    <t>Y25</t>
  </si>
  <si>
    <t>Y26</t>
  </si>
  <si>
    <t>Y27</t>
  </si>
  <si>
    <t>Y28</t>
  </si>
  <si>
    <t>Y29</t>
  </si>
  <si>
    <t>Y60</t>
  </si>
  <si>
    <t>Y61</t>
  </si>
  <si>
    <t>Y62</t>
  </si>
  <si>
    <t>Y63</t>
  </si>
  <si>
    <t>Y76</t>
  </si>
  <si>
    <t>Y85</t>
  </si>
  <si>
    <t>Y92</t>
  </si>
  <si>
    <t>Y93</t>
  </si>
  <si>
    <t>Y96</t>
  </si>
  <si>
    <t>Y97</t>
    <phoneticPr fontId="2" type="noConversion"/>
  </si>
  <si>
    <t>Y98</t>
    <phoneticPr fontId="2" type="noConversion"/>
  </si>
  <si>
    <t>Y100</t>
    <phoneticPr fontId="2" type="noConversion"/>
  </si>
  <si>
    <t>Y108</t>
  </si>
  <si>
    <t>Y109</t>
  </si>
  <si>
    <t>Y112</t>
  </si>
  <si>
    <t>Y114</t>
  </si>
  <si>
    <t>Y116</t>
  </si>
  <si>
    <t>Y123</t>
  </si>
  <si>
    <t>Y131</t>
  </si>
  <si>
    <t>Y132</t>
  </si>
  <si>
    <t>Y133</t>
  </si>
  <si>
    <t>Y134</t>
  </si>
  <si>
    <t>Y135</t>
  </si>
  <si>
    <t>Y136</t>
  </si>
  <si>
    <t>Y137</t>
  </si>
  <si>
    <t>Y146</t>
  </si>
  <si>
    <t>Y147</t>
  </si>
  <si>
    <t>Y148</t>
  </si>
  <si>
    <t>Y105</t>
  </si>
  <si>
    <t>Y75</t>
    <phoneticPr fontId="2" type="noConversion"/>
  </si>
  <si>
    <t>Y80</t>
    <phoneticPr fontId="2" type="noConversion"/>
  </si>
  <si>
    <t>#1</t>
    <phoneticPr fontId="2" type="noConversion"/>
  </si>
  <si>
    <t>Y84</t>
    <phoneticPr fontId="2" type="noConversion"/>
  </si>
  <si>
    <t>Y88</t>
    <phoneticPr fontId="2" type="noConversion"/>
  </si>
  <si>
    <t>Y89</t>
    <phoneticPr fontId="2" type="noConversion"/>
  </si>
  <si>
    <t>Y14</t>
  </si>
  <si>
    <t>Y15</t>
  </si>
  <si>
    <t>Y16</t>
  </si>
  <si>
    <t>Y17</t>
  </si>
  <si>
    <t>Y2</t>
  </si>
  <si>
    <t>Y12</t>
  </si>
  <si>
    <t>Y30</t>
  </si>
  <si>
    <t>Y31</t>
  </si>
  <si>
    <t>Y5</t>
  </si>
  <si>
    <t>Y9</t>
  </si>
  <si>
    <t>Y32</t>
  </si>
  <si>
    <t>Y33</t>
  </si>
  <si>
    <t>Y34</t>
  </si>
  <si>
    <t>Y35</t>
  </si>
  <si>
    <t>Y36</t>
  </si>
  <si>
    <t>Y37</t>
  </si>
  <si>
    <t>Y38</t>
  </si>
  <si>
    <t>Y39</t>
  </si>
  <si>
    <t>Y40</t>
  </si>
  <si>
    <t>Y41</t>
  </si>
  <si>
    <t>Y50</t>
  </si>
  <si>
    <t>Y51</t>
  </si>
  <si>
    <t>Y77</t>
  </si>
  <si>
    <t>Y124</t>
  </si>
  <si>
    <t>Y118</t>
  </si>
  <si>
    <t>Y120</t>
  </si>
  <si>
    <t>Y18</t>
  </si>
  <si>
    <t>Y19</t>
  </si>
  <si>
    <t>Y20</t>
  </si>
  <si>
    <t>Y21</t>
  </si>
  <si>
    <t>Y13</t>
  </si>
  <si>
    <t>Y42</t>
  </si>
  <si>
    <t>Y43</t>
  </si>
  <si>
    <t>Y44</t>
  </si>
  <si>
    <t>Y45</t>
  </si>
  <si>
    <t>Y46</t>
  </si>
  <si>
    <t>Y47</t>
  </si>
  <si>
    <t>Y48</t>
  </si>
  <si>
    <t>Y49</t>
  </si>
  <si>
    <t>Y52</t>
  </si>
  <si>
    <t>Y53</t>
  </si>
  <si>
    <t>Y54</t>
  </si>
  <si>
    <t>Y55</t>
  </si>
  <si>
    <t>Y64</t>
  </si>
  <si>
    <t>Y65</t>
  </si>
  <si>
    <t>Y66</t>
  </si>
  <si>
    <t>Y67</t>
  </si>
  <si>
    <t>Y78</t>
  </si>
  <si>
    <t>Y138</t>
  </si>
  <si>
    <t>Y73</t>
  </si>
  <si>
    <t>Y82</t>
  </si>
  <si>
    <t>Y56</t>
  </si>
  <si>
    <t>Y57</t>
  </si>
  <si>
    <t>Y58</t>
  </si>
  <si>
    <t>Y59</t>
  </si>
  <si>
    <t>Y68</t>
  </si>
  <si>
    <t>Y69</t>
  </si>
  <si>
    <t>Y70</t>
  </si>
  <si>
    <t>Y71</t>
  </si>
  <si>
    <t>Y79</t>
  </si>
  <si>
    <t>Y86</t>
  </si>
  <si>
    <t>Y91</t>
  </si>
  <si>
    <t>Y94</t>
  </si>
  <si>
    <t>Y95</t>
  </si>
  <si>
    <t>Y101</t>
    <phoneticPr fontId="2" type="noConversion"/>
  </si>
  <si>
    <t>Y106</t>
  </si>
  <si>
    <t>Y107</t>
  </si>
  <si>
    <t>Y110</t>
  </si>
  <si>
    <t>Y111</t>
  </si>
  <si>
    <t>Y113</t>
  </si>
  <si>
    <t>Y115</t>
  </si>
  <si>
    <t>Y117</t>
  </si>
  <si>
    <t>Y127</t>
  </si>
  <si>
    <t>Y121</t>
  </si>
  <si>
    <t>Y122</t>
  </si>
  <si>
    <t>Y128</t>
  </si>
  <si>
    <t>Y102</t>
    <phoneticPr fontId="2" type="noConversion"/>
  </si>
  <si>
    <t>Y139</t>
  </si>
  <si>
    <t>Y140</t>
  </si>
  <si>
    <t>Y141</t>
  </si>
  <si>
    <t>Y142</t>
  </si>
  <si>
    <t>Y143</t>
  </si>
  <si>
    <t>Y144</t>
  </si>
  <si>
    <t>Y145</t>
  </si>
  <si>
    <t>Y129</t>
    <phoneticPr fontId="2" type="noConversion"/>
  </si>
  <si>
    <t>Y119</t>
    <phoneticPr fontId="2" type="noConversion"/>
  </si>
  <si>
    <t>Y130</t>
    <phoneticPr fontId="2" type="noConversion"/>
  </si>
  <si>
    <t>Y74</t>
  </si>
  <si>
    <t>Y81</t>
  </si>
  <si>
    <t>Y83</t>
  </si>
  <si>
    <t>Y87</t>
  </si>
  <si>
    <t>Y90</t>
  </si>
  <si>
    <t>Y125</t>
    <phoneticPr fontId="2" type="noConversion"/>
  </si>
  <si>
    <t>Sequencing ID</t>
    <phoneticPr fontId="2" type="noConversion"/>
  </si>
  <si>
    <t>Sample ID</t>
    <phoneticPr fontId="2" type="noConversion"/>
  </si>
  <si>
    <t>Quartz</t>
  </si>
  <si>
    <t>Albite</t>
  </si>
  <si>
    <t>Muscovite</t>
  </si>
  <si>
    <t>Pyrite</t>
  </si>
  <si>
    <t>Calcium Carbonate</t>
  </si>
  <si>
    <t>Chloritoid</t>
  </si>
  <si>
    <t>Ankerite</t>
  </si>
  <si>
    <t>Sampling Depth (m)</t>
    <phoneticPr fontId="2" type="noConversion"/>
  </si>
  <si>
    <r>
      <t>Temperature (</t>
    </r>
    <r>
      <rPr>
        <b/>
        <sz val="12"/>
        <rFont val="宋体"/>
        <family val="3"/>
        <charset val="134"/>
      </rPr>
      <t>℃</t>
    </r>
    <r>
      <rPr>
        <b/>
        <sz val="12"/>
        <rFont val="Times New Roman"/>
        <family val="1"/>
      </rPr>
      <t>)</t>
    </r>
    <phoneticPr fontId="2" type="noConversion"/>
  </si>
  <si>
    <r>
      <t>SO</t>
    </r>
    <r>
      <rPr>
        <b/>
        <vertAlign val="subscript"/>
        <sz val="12"/>
        <rFont val="Times New Roman"/>
        <family val="1"/>
      </rPr>
      <t>4</t>
    </r>
    <r>
      <rPr>
        <b/>
        <vertAlign val="superscript"/>
        <sz val="12"/>
        <rFont val="Times New Roman"/>
        <family val="1"/>
      </rPr>
      <t>2-</t>
    </r>
    <r>
      <rPr>
        <b/>
        <sz val="12"/>
        <rFont val="Times New Roman"/>
        <family val="1"/>
      </rPr>
      <t>(mg/g)</t>
    </r>
    <phoneticPr fontId="12" type="noConversion"/>
  </si>
  <si>
    <r>
      <t>NO</t>
    </r>
    <r>
      <rPr>
        <b/>
        <vertAlign val="subscript"/>
        <sz val="12"/>
        <rFont val="Times New Roman"/>
        <family val="1"/>
      </rPr>
      <t>3</t>
    </r>
    <r>
      <rPr>
        <b/>
        <vertAlign val="superscript"/>
        <sz val="12"/>
        <rFont val="Times New Roman"/>
        <family val="1"/>
      </rPr>
      <t>-</t>
    </r>
    <r>
      <rPr>
        <b/>
        <sz val="12"/>
        <rFont val="Times New Roman"/>
        <family val="1"/>
      </rPr>
      <t>(mg/g)</t>
    </r>
    <phoneticPr fontId="12" type="noConversion"/>
  </si>
  <si>
    <t>Orthoclase</t>
    <phoneticPr fontId="2" type="noConversion"/>
  </si>
  <si>
    <t>TiO2</t>
    <phoneticPr fontId="12" type="noConversion"/>
  </si>
  <si>
    <t>ZrO2</t>
    <phoneticPr fontId="12" type="noConversion"/>
  </si>
  <si>
    <t>ZnO</t>
    <phoneticPr fontId="12" type="noConversion"/>
  </si>
  <si>
    <t>V2O5</t>
    <phoneticPr fontId="12" type="noConversion"/>
  </si>
  <si>
    <t>SrO</t>
    <phoneticPr fontId="12" type="noConversion"/>
  </si>
  <si>
    <t>SO3</t>
    <phoneticPr fontId="12" type="noConversion"/>
  </si>
  <si>
    <t>SiO2</t>
    <phoneticPr fontId="12" type="noConversion"/>
  </si>
  <si>
    <t>RbO2</t>
    <phoneticPr fontId="12" type="noConversion"/>
  </si>
  <si>
    <t>P2O5</t>
    <phoneticPr fontId="12" type="noConversion"/>
  </si>
  <si>
    <t>NiO</t>
    <phoneticPr fontId="12" type="noConversion"/>
  </si>
  <si>
    <t>Nb2O5</t>
    <phoneticPr fontId="12" type="noConversion"/>
  </si>
  <si>
    <t>Na2O</t>
    <phoneticPr fontId="12" type="noConversion"/>
  </si>
  <si>
    <t>MoO3</t>
    <phoneticPr fontId="12" type="noConversion"/>
  </si>
  <si>
    <t>MnO</t>
    <phoneticPr fontId="12" type="noConversion"/>
  </si>
  <si>
    <t>MgO</t>
    <phoneticPr fontId="12" type="noConversion"/>
  </si>
  <si>
    <t>K2O</t>
    <phoneticPr fontId="12" type="noConversion"/>
  </si>
  <si>
    <t>Fe2O3</t>
    <phoneticPr fontId="12" type="noConversion"/>
  </si>
  <si>
    <t>CuO</t>
    <phoneticPr fontId="12" type="noConversion"/>
  </si>
  <si>
    <t>Cr2O3</t>
    <phoneticPr fontId="12" type="noConversion"/>
  </si>
  <si>
    <t>CaO</t>
    <phoneticPr fontId="12" type="noConversion"/>
  </si>
  <si>
    <t>BaO</t>
    <phoneticPr fontId="12" type="noConversion"/>
  </si>
  <si>
    <t>Al2O3</t>
    <phoneticPr fontId="12" type="noConversion"/>
  </si>
  <si>
    <t>Avg.</t>
    <phoneticPr fontId="2" type="noConversion"/>
  </si>
  <si>
    <r>
      <t>Cl</t>
    </r>
    <r>
      <rPr>
        <b/>
        <vertAlign val="superscript"/>
        <sz val="12"/>
        <rFont val="Times New Roman"/>
        <family val="1"/>
      </rPr>
      <t>-</t>
    </r>
    <r>
      <rPr>
        <b/>
        <sz val="12"/>
        <rFont val="Times New Roman"/>
        <family val="1"/>
      </rPr>
      <t>(mg/g)</t>
    </r>
    <phoneticPr fontId="12" type="noConversion"/>
  </si>
  <si>
    <t>Ion concentration</t>
    <phoneticPr fontId="2" type="noConversion"/>
  </si>
  <si>
    <t>J1-05</t>
    <phoneticPr fontId="2" type="noConversion"/>
  </si>
  <si>
    <t>Whole-rock mineral content (wt%)</t>
    <phoneticPr fontId="2" type="noConversion"/>
  </si>
  <si>
    <t>Metal oxide concentration (wt%)</t>
    <phoneticPr fontId="2" type="noConversion"/>
  </si>
  <si>
    <t>Sequncing ID</t>
    <phoneticPr fontId="2" type="noConversion"/>
  </si>
  <si>
    <t>Sample ID</t>
    <phoneticPr fontId="2" type="noConversion"/>
  </si>
  <si>
    <t>Water content</t>
    <phoneticPr fontId="2" type="noConversion"/>
  </si>
  <si>
    <t>Avg.</t>
    <phoneticPr fontId="2" type="noConversion"/>
  </si>
  <si>
    <r>
      <t>NO</t>
    </r>
    <r>
      <rPr>
        <b/>
        <vertAlign val="subscript"/>
        <sz val="12"/>
        <color rgb="FF000000"/>
        <rFont val="Times New Roman"/>
        <family val="1"/>
      </rPr>
      <t>3</t>
    </r>
    <r>
      <rPr>
        <b/>
        <vertAlign val="superscript"/>
        <sz val="12"/>
        <color rgb="FF000000"/>
        <rFont val="Times New Roman"/>
        <family val="1"/>
      </rPr>
      <t>-</t>
    </r>
    <r>
      <rPr>
        <b/>
        <sz val="12"/>
        <color rgb="FF000000"/>
        <rFont val="Times New Roman"/>
        <family val="1"/>
      </rPr>
      <t xml:space="preserve"> Concentration (g/L)</t>
    </r>
    <phoneticPr fontId="2" type="noConversion"/>
  </si>
  <si>
    <t>No residual</t>
    <phoneticPr fontId="2" type="noConversion"/>
  </si>
  <si>
    <t>No residual</t>
    <phoneticPr fontId="2" type="noConversion"/>
  </si>
  <si>
    <t>No residual</t>
    <phoneticPr fontId="2" type="noConversion"/>
  </si>
  <si>
    <t>No residual</t>
    <phoneticPr fontId="2" type="noConversion"/>
  </si>
  <si>
    <t>Near Blank</t>
    <phoneticPr fontId="2" type="noConversion"/>
  </si>
  <si>
    <r>
      <t>(6.31±0.81)×10</t>
    </r>
    <r>
      <rPr>
        <b/>
        <vertAlign val="superscript"/>
        <sz val="12"/>
        <color theme="1"/>
        <rFont val="Times New Roman"/>
        <family val="1"/>
      </rPr>
      <t>6</t>
    </r>
    <phoneticPr fontId="2" type="noConversion"/>
  </si>
  <si>
    <t>Sample number</t>
    <phoneticPr fontId="2" type="noConversion"/>
  </si>
  <si>
    <t>Well</t>
  </si>
  <si>
    <t>Fluor</t>
  </si>
  <si>
    <t>Type</t>
  </si>
  <si>
    <t>Replicate #</t>
  </si>
  <si>
    <t>Threshold Cycle (Ct)</t>
  </si>
  <si>
    <t>Ct Mean</t>
  </si>
  <si>
    <t>Ct Std. Dev</t>
  </si>
  <si>
    <t>Total CFU/80mL</t>
    <phoneticPr fontId="23" type="noConversion"/>
  </si>
  <si>
    <t>CFU/mL</t>
    <phoneticPr fontId="23" type="noConversion"/>
  </si>
  <si>
    <t>Starting Quantity (SQ)</t>
  </si>
  <si>
    <t>Log Starting Quantity</t>
  </si>
  <si>
    <t>SQ Mean</t>
  </si>
  <si>
    <t>SQ Std. Dev.</t>
  </si>
  <si>
    <t>A01</t>
  </si>
  <si>
    <t>SYBR</t>
  </si>
  <si>
    <t>Unkn</t>
  </si>
  <si>
    <t>A02</t>
  </si>
  <si>
    <t>A03</t>
  </si>
  <si>
    <t>B01</t>
  </si>
  <si>
    <t>B02</t>
  </si>
  <si>
    <t>B03</t>
  </si>
  <si>
    <t>C01</t>
  </si>
  <si>
    <t>C02</t>
  </si>
  <si>
    <t>C03</t>
  </si>
  <si>
    <t>D01</t>
  </si>
  <si>
    <t>D02</t>
  </si>
  <si>
    <t>D03</t>
  </si>
  <si>
    <t>E01</t>
  </si>
  <si>
    <t>E02</t>
  </si>
  <si>
    <t>E03</t>
  </si>
  <si>
    <t>F01</t>
  </si>
  <si>
    <t>F02</t>
  </si>
  <si>
    <t>F03</t>
  </si>
  <si>
    <t>G01</t>
  </si>
  <si>
    <t>G02</t>
  </si>
  <si>
    <t>G03</t>
  </si>
  <si>
    <t>H01</t>
  </si>
  <si>
    <t>H02</t>
  </si>
  <si>
    <t>H03</t>
  </si>
  <si>
    <t>A04</t>
  </si>
  <si>
    <t>A05</t>
  </si>
  <si>
    <t>A06</t>
  </si>
  <si>
    <t>B04</t>
  </si>
  <si>
    <t>B05</t>
  </si>
  <si>
    <t>B06</t>
  </si>
  <si>
    <t>C04</t>
  </si>
  <si>
    <t>C05</t>
  </si>
  <si>
    <t>C06</t>
  </si>
  <si>
    <t>D04</t>
  </si>
  <si>
    <t>D05</t>
  </si>
  <si>
    <t>D06</t>
  </si>
  <si>
    <t>E04</t>
  </si>
  <si>
    <t>E05</t>
  </si>
  <si>
    <t>E06</t>
  </si>
  <si>
    <t>F04</t>
  </si>
  <si>
    <t>F05</t>
  </si>
  <si>
    <t>F06</t>
  </si>
  <si>
    <t>G04</t>
  </si>
  <si>
    <t>G05</t>
  </si>
  <si>
    <t>G06</t>
  </si>
  <si>
    <t>H04</t>
  </si>
  <si>
    <t>H05</t>
  </si>
  <si>
    <t>H06</t>
  </si>
  <si>
    <t>A07</t>
  </si>
  <si>
    <t>A08</t>
  </si>
  <si>
    <t>A09</t>
  </si>
  <si>
    <t>B07</t>
  </si>
  <si>
    <t>B08</t>
  </si>
  <si>
    <t>B09</t>
  </si>
  <si>
    <t>Y130</t>
  </si>
  <si>
    <t>C07</t>
  </si>
  <si>
    <t>C08</t>
  </si>
  <si>
    <t>C09</t>
  </si>
  <si>
    <t>Y129</t>
  </si>
  <si>
    <t>D07</t>
  </si>
  <si>
    <t>D08</t>
  </si>
  <si>
    <t>D09</t>
  </si>
  <si>
    <t>E07</t>
  </si>
  <si>
    <t>E08</t>
  </si>
  <si>
    <t>E09</t>
  </si>
  <si>
    <t>F07</t>
  </si>
  <si>
    <t>F08</t>
  </si>
  <si>
    <t>F09</t>
  </si>
  <si>
    <t>Y125</t>
  </si>
  <si>
    <t>G07</t>
  </si>
  <si>
    <t>G08</t>
  </si>
  <si>
    <t>G09</t>
  </si>
  <si>
    <t>H07</t>
  </si>
  <si>
    <t>H08</t>
  </si>
  <si>
    <t>H09</t>
  </si>
  <si>
    <t>A10</t>
  </si>
  <si>
    <t>A11</t>
  </si>
  <si>
    <t>A12</t>
  </si>
  <si>
    <t>B10</t>
  </si>
  <si>
    <t>B11</t>
  </si>
  <si>
    <t>B12</t>
  </si>
  <si>
    <t>10-1 Std.</t>
    <phoneticPr fontId="23" type="noConversion"/>
  </si>
  <si>
    <t>C10</t>
  </si>
  <si>
    <t>Std</t>
  </si>
  <si>
    <t>10-1 Std.</t>
    <phoneticPr fontId="23" type="noConversion"/>
  </si>
  <si>
    <t>C11</t>
  </si>
  <si>
    <t>C12</t>
  </si>
  <si>
    <t>10-2 Std.</t>
    <phoneticPr fontId="23" type="noConversion"/>
  </si>
  <si>
    <t>D10</t>
  </si>
  <si>
    <t>D11</t>
  </si>
  <si>
    <t>D12</t>
  </si>
  <si>
    <t>10-3 Std.</t>
    <phoneticPr fontId="23" type="noConversion"/>
  </si>
  <si>
    <t>E10</t>
  </si>
  <si>
    <t>10-3 Std.</t>
    <phoneticPr fontId="23" type="noConversion"/>
  </si>
  <si>
    <t>E11</t>
  </si>
  <si>
    <t>E12</t>
  </si>
  <si>
    <t>10-4 Std.</t>
    <phoneticPr fontId="23" type="noConversion"/>
  </si>
  <si>
    <t>F10</t>
  </si>
  <si>
    <t>F11</t>
  </si>
  <si>
    <t>10-4 Std.</t>
    <phoneticPr fontId="23" type="noConversion"/>
  </si>
  <si>
    <t>F12</t>
  </si>
  <si>
    <t>10-5 Std.</t>
    <phoneticPr fontId="23" type="noConversion"/>
  </si>
  <si>
    <t>G10</t>
  </si>
  <si>
    <t>G11</t>
  </si>
  <si>
    <t>10-5 Std.</t>
    <phoneticPr fontId="23" type="noConversion"/>
  </si>
  <si>
    <t>G12</t>
  </si>
  <si>
    <t>Con</t>
    <phoneticPr fontId="23" type="noConversion"/>
  </si>
  <si>
    <t>H10</t>
  </si>
  <si>
    <t>NTC</t>
  </si>
  <si>
    <t>H11</t>
  </si>
  <si>
    <t>H12</t>
  </si>
  <si>
    <t>Second Batch</t>
    <phoneticPr fontId="2" type="noConversion"/>
  </si>
  <si>
    <t>Y119</t>
  </si>
  <si>
    <t>N/A</t>
  </si>
  <si>
    <t>Y104</t>
  </si>
  <si>
    <t>Y102</t>
  </si>
  <si>
    <t>Y101</t>
  </si>
  <si>
    <t>Y100</t>
  </si>
  <si>
    <t>Y98</t>
  </si>
  <si>
    <t>Y97</t>
  </si>
  <si>
    <t>10-1 Std.</t>
  </si>
  <si>
    <t>10-2 Std.</t>
  </si>
  <si>
    <t>10-3 Std.</t>
  </si>
  <si>
    <t>10-4 Std.</t>
  </si>
  <si>
    <t>10-5 Std.</t>
  </si>
  <si>
    <t>Con</t>
  </si>
  <si>
    <t>Third Batch</t>
    <phoneticPr fontId="2" type="noConversion"/>
  </si>
  <si>
    <t>Y89</t>
  </si>
  <si>
    <t>Y88</t>
  </si>
  <si>
    <t>Y84</t>
  </si>
  <si>
    <t>Y80</t>
  </si>
  <si>
    <t>Unkn</t>
    <phoneticPr fontId="2" type="noConversion"/>
  </si>
  <si>
    <t>Y75</t>
  </si>
  <si>
    <t>Y72</t>
  </si>
  <si>
    <t>Fourth Batch</t>
    <phoneticPr fontId="2" type="noConversion"/>
  </si>
  <si>
    <t>Fifth Batch</t>
    <phoneticPr fontId="2" type="noConversion"/>
  </si>
  <si>
    <t>Y50</t>
    <phoneticPr fontId="2" type="noConversion"/>
  </si>
  <si>
    <t>Y50</t>
    <phoneticPr fontId="2" type="noConversion"/>
  </si>
  <si>
    <t>Y51</t>
    <phoneticPr fontId="2" type="noConversion"/>
  </si>
  <si>
    <t>Y51</t>
    <phoneticPr fontId="2" type="noConversion"/>
  </si>
  <si>
    <t>Sixth Batch</t>
    <phoneticPr fontId="2" type="noConversion"/>
  </si>
  <si>
    <r>
      <t>(2.13±0.40)×10</t>
    </r>
    <r>
      <rPr>
        <b/>
        <vertAlign val="superscript"/>
        <sz val="12"/>
        <color theme="1"/>
        <rFont val="Times New Roman"/>
        <family val="1"/>
      </rPr>
      <t>5</t>
    </r>
    <phoneticPr fontId="2" type="noConversion"/>
  </si>
  <si>
    <r>
      <t>(1.76±0.88)×10</t>
    </r>
    <r>
      <rPr>
        <b/>
        <vertAlign val="superscript"/>
        <sz val="12"/>
        <color theme="1"/>
        <rFont val="Times New Roman"/>
        <family val="1"/>
      </rPr>
      <t>4</t>
    </r>
    <phoneticPr fontId="2" type="noConversion"/>
  </si>
  <si>
    <t>Culturable aerobes (CFU/mL)</t>
    <phoneticPr fontId="2" type="noConversion"/>
  </si>
  <si>
    <t>Culturable anaerobes (CFU/mL)</t>
    <phoneticPr fontId="2" type="noConversion"/>
  </si>
  <si>
    <t>Cell densities of culturable aerobes (CFU/10mg)</t>
  </si>
  <si>
    <t>Cell densities of culturable aerobes (CFU/g dry weight)</t>
  </si>
  <si>
    <t>Cell densities of culturable anaerobes (CFU/10mg)</t>
  </si>
  <si>
    <t>Cell densities of culturable anaerobes (CFU/g dry weight)</t>
  </si>
  <si>
    <t>*Note: Cell densities of culturable oxic and anerobic bacteria were enumerated by plate-counting under strictly oxic and anaerobic conditions (See details in Supplementary Methods).</t>
  </si>
  <si>
    <t>Oil content</t>
    <phoneticPr fontId="2" type="noConversion"/>
  </si>
  <si>
    <t>Oil saturation</t>
    <phoneticPr fontId="2" type="noConversion"/>
  </si>
  <si>
    <t>191.90-192.10</t>
    <phoneticPr fontId="2" type="noConversion"/>
  </si>
  <si>
    <t>199.70-200.10</t>
    <phoneticPr fontId="2" type="noConversion"/>
  </si>
  <si>
    <t>196.50-196.85</t>
    <phoneticPr fontId="2" type="noConversion"/>
  </si>
  <si>
    <t>201.30-201.70</t>
    <phoneticPr fontId="2" type="noConversion"/>
  </si>
  <si>
    <t>200.50-200.90</t>
    <phoneticPr fontId="2" type="noConversion"/>
  </si>
  <si>
    <t>192.34-192.53</t>
    <phoneticPr fontId="2" type="noConversion"/>
  </si>
  <si>
    <t>194.80-195.05</t>
    <phoneticPr fontId="2" type="noConversion"/>
  </si>
  <si>
    <t>199.05-199.35</t>
    <phoneticPr fontId="2" type="noConversion"/>
  </si>
  <si>
    <t>200.60-200.90</t>
    <phoneticPr fontId="2" type="noConversion"/>
  </si>
  <si>
    <t>191.80-192.30</t>
    <phoneticPr fontId="2" type="noConversion"/>
  </si>
  <si>
    <t>200.50-200.75</t>
    <phoneticPr fontId="2" type="noConversion"/>
  </si>
  <si>
    <t>201.53-202.83</t>
    <phoneticPr fontId="2" type="noConversion"/>
  </si>
  <si>
    <t>193.29-193.51</t>
    <phoneticPr fontId="2" type="noConversion"/>
  </si>
  <si>
    <t>198.20-198.40</t>
    <phoneticPr fontId="2" type="noConversion"/>
  </si>
  <si>
    <t>201.10-201.40</t>
    <phoneticPr fontId="2" type="noConversion"/>
  </si>
  <si>
    <t>205.30-205.50</t>
    <phoneticPr fontId="2" type="noConversion"/>
  </si>
  <si>
    <t>199.00-199.40</t>
    <phoneticPr fontId="2" type="noConversion"/>
  </si>
  <si>
    <t>200.90-201.30</t>
    <phoneticPr fontId="2" type="noConversion"/>
  </si>
  <si>
    <t>198.60-199.00</t>
    <phoneticPr fontId="2" type="noConversion"/>
  </si>
  <si>
    <t>194.27-194.57</t>
    <phoneticPr fontId="2" type="noConversion"/>
  </si>
  <si>
    <t>201.40-201.75</t>
    <phoneticPr fontId="2" type="noConversion"/>
  </si>
  <si>
    <t>202.45-202.56</t>
    <phoneticPr fontId="2" type="noConversion"/>
  </si>
  <si>
    <t>185.73-186.11</t>
    <phoneticPr fontId="2" type="noConversion"/>
  </si>
  <si>
    <t>189.78-190.10</t>
    <phoneticPr fontId="2" type="noConversion"/>
  </si>
  <si>
    <t>10.93 ± 0.77%</t>
    <phoneticPr fontId="2" type="noConversion"/>
  </si>
  <si>
    <t>4.52 ± 0.75%</t>
    <phoneticPr fontId="2" type="noConversion"/>
  </si>
  <si>
    <t>72.37 ± 4.77%</t>
    <phoneticPr fontId="2" type="noConversion"/>
  </si>
  <si>
    <r>
      <t>(8.96 ± 2.92)×10</t>
    </r>
    <r>
      <rPr>
        <vertAlign val="superscript"/>
        <sz val="12"/>
        <color theme="1"/>
        <rFont val="Times New Roman"/>
        <family val="1"/>
      </rPr>
      <t>4</t>
    </r>
    <phoneticPr fontId="2" type="noConversion"/>
  </si>
  <si>
    <r>
      <t>(4.91 ± 1.58)×10</t>
    </r>
    <r>
      <rPr>
        <vertAlign val="superscript"/>
        <sz val="12"/>
        <color theme="1"/>
        <rFont val="Times New Roman"/>
        <family val="1"/>
      </rPr>
      <t>3</t>
    </r>
    <phoneticPr fontId="2" type="noConversion"/>
  </si>
  <si>
    <r>
      <t>(5.14 ± 1.65)×10</t>
    </r>
    <r>
      <rPr>
        <b/>
        <vertAlign val="superscript"/>
        <sz val="12"/>
        <color theme="1"/>
        <rFont val="Times New Roman"/>
        <family val="1"/>
      </rPr>
      <t>5</t>
    </r>
    <phoneticPr fontId="2" type="noConversion"/>
  </si>
  <si>
    <r>
      <t>(9.39 ± 3.05)×10</t>
    </r>
    <r>
      <rPr>
        <b/>
        <vertAlign val="superscript"/>
        <sz val="12"/>
        <color theme="1"/>
        <rFont val="Times New Roman"/>
        <family val="1"/>
      </rPr>
      <t>6</t>
    </r>
    <phoneticPr fontId="2" type="noConversion"/>
  </si>
  <si>
    <t>Permeability (mD)</t>
    <phoneticPr fontId="2" type="noConversion"/>
  </si>
  <si>
    <t>Well</t>
    <phoneticPr fontId="2" type="noConversion"/>
  </si>
  <si>
    <t>1#</t>
  </si>
  <si>
    <t>1#</t>
    <phoneticPr fontId="2" type="noConversion"/>
  </si>
  <si>
    <t>2#</t>
  </si>
  <si>
    <t>3#</t>
  </si>
  <si>
    <t>4#</t>
  </si>
  <si>
    <t>2204.7 ± 315.8</t>
    <phoneticPr fontId="2" type="noConversion"/>
  </si>
  <si>
    <t>185–205.5 m</t>
    <phoneticPr fontId="2" type="noConversion"/>
  </si>
  <si>
    <r>
      <t>Table S1. Geochemical measures of production water samples (</t>
    </r>
    <r>
      <rPr>
        <b/>
        <i/>
        <sz val="12"/>
        <color theme="1"/>
        <rFont val="Times New Roman"/>
        <family val="1"/>
      </rPr>
      <t>n</t>
    </r>
    <r>
      <rPr>
        <b/>
        <sz val="12"/>
        <color theme="1"/>
        <rFont val="Times New Roman"/>
        <family val="1"/>
      </rPr>
      <t xml:space="preserve"> = 143). Data is available for download in Bioproject: PRJNA838702.</t>
    </r>
    <phoneticPr fontId="2" type="noConversion"/>
  </si>
  <si>
    <r>
      <t>Table S2. Geochemical measures of sandstone cores (</t>
    </r>
    <r>
      <rPr>
        <b/>
        <i/>
        <sz val="12"/>
        <rFont val="Times New Roman"/>
        <family val="1"/>
      </rPr>
      <t>n</t>
    </r>
    <r>
      <rPr>
        <b/>
        <sz val="12"/>
        <rFont val="Times New Roman"/>
        <family val="1"/>
      </rPr>
      <t xml:space="preserve"> = 24). Data is available for download in Bioproject: PRJNA838702.</t>
    </r>
    <phoneticPr fontId="2" type="noConversion"/>
  </si>
  <si>
    <t>Table S3. SARA analysis of heavy oil from field trails</t>
    <phoneticPr fontId="2" type="noConversion"/>
  </si>
  <si>
    <t>Table S4. qPCR original results on absolute quantification of bacterial cell density.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</si>
</sst>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0.00_);[Red]\(0.00\)"/>
    <numFmt numFmtId="177" formatCode="0.0000_ "/>
    <numFmt numFmtId="178" formatCode="0.00_ "/>
    <numFmt numFmtId="179" formatCode="0.0000_);[Red]\(0.0000\)"/>
    <numFmt numFmtId="180" formatCode="##.00"/>
    <numFmt numFmtId="181" formatCode="00.00"/>
    <numFmt numFmtId="182" formatCode="0.000"/>
    <numFmt numFmtId="183" formatCode="0.000E+00"/>
    <numFmt numFmtId="184" formatCode="0.000_ "/>
    <numFmt numFmtId="185" formatCode="0.0_);[Red]\(0.0\)"/>
  </numFmts>
  <fonts count="26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vertAlign val="superscript"/>
      <sz val="12"/>
      <name val="Times New Roman"/>
      <family val="1"/>
    </font>
    <font>
      <b/>
      <vertAlign val="subscript"/>
      <sz val="12"/>
      <name val="Times New Roman"/>
      <family val="1"/>
    </font>
    <font>
      <b/>
      <sz val="11"/>
      <color theme="1"/>
      <name val="等线"/>
      <family val="2"/>
      <scheme val="minor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9"/>
      <name val="宋体"/>
      <family val="3"/>
      <charset val="134"/>
    </font>
    <font>
      <sz val="10"/>
      <color indexed="9"/>
      <name val="Times New Roman"/>
      <family val="1"/>
    </font>
    <font>
      <sz val="10"/>
      <color theme="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BFCFF"/>
        <bgColor indexed="64"/>
      </patternFill>
    </fill>
    <fill>
      <patternFill patternType="solid">
        <fgColor rgb="FFFEEDEC"/>
        <bgColor indexed="64"/>
      </patternFill>
    </fill>
    <fill>
      <patternFill patternType="solid">
        <fgColor indexed="22"/>
      </patternFill>
    </fill>
    <fill>
      <patternFill patternType="solid">
        <fgColor indexed="1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>
      <alignment vertical="center"/>
    </xf>
  </cellStyleXfs>
  <cellXfs count="167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1" fontId="0" fillId="0" borderId="0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17" fillId="0" borderId="0" xfId="0" applyNumberFormat="1" applyFont="1" applyAlignment="1">
      <alignment horizontal="center" vertical="center" wrapText="1"/>
    </xf>
    <xf numFmtId="176" fontId="9" fillId="0" borderId="11" xfId="0" applyNumberFormat="1" applyFont="1" applyBorder="1" applyAlignment="1" applyProtection="1">
      <alignment horizontal="center" vertical="center" wrapText="1"/>
    </xf>
    <xf numFmtId="176" fontId="9" fillId="0" borderId="10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9" fillId="0" borderId="7" xfId="1" applyNumberFormat="1" applyFont="1" applyBorder="1" applyAlignment="1" applyProtection="1">
      <alignment horizontal="center" vertical="center" wrapText="1"/>
    </xf>
    <xf numFmtId="176" fontId="9" fillId="0" borderId="8" xfId="1" applyNumberFormat="1" applyFont="1" applyBorder="1" applyAlignment="1" applyProtection="1">
      <alignment horizontal="center" vertical="center" wrapText="1"/>
    </xf>
    <xf numFmtId="176" fontId="9" fillId="0" borderId="9" xfId="0" applyNumberFormat="1" applyFont="1" applyBorder="1" applyAlignment="1" applyProtection="1">
      <alignment horizontal="center" vertical="center" wrapText="1"/>
    </xf>
    <xf numFmtId="176" fontId="9" fillId="0" borderId="11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1" fontId="1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/>
    <xf numFmtId="11" fontId="1" fillId="0" borderId="4" xfId="0" applyNumberFormat="1" applyFont="1" applyFill="1" applyBorder="1" applyAlignment="1">
      <alignment horizontal="center" vertical="center"/>
    </xf>
    <xf numFmtId="11" fontId="1" fillId="0" borderId="0" xfId="0" applyNumberFormat="1" applyFont="1" applyFill="1" applyBorder="1" applyAlignment="1">
      <alignment horizontal="center"/>
    </xf>
    <xf numFmtId="11" fontId="1" fillId="0" borderId="4" xfId="0" applyNumberFormat="1" applyFont="1" applyFill="1" applyBorder="1" applyAlignment="1">
      <alignment horizontal="center"/>
    </xf>
    <xf numFmtId="11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1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1" fontId="1" fillId="0" borderId="5" xfId="0" applyNumberFormat="1" applyFont="1" applyBorder="1" applyAlignment="1">
      <alignment horizontal="center"/>
    </xf>
    <xf numFmtId="11" fontId="1" fillId="0" borderId="7" xfId="0" applyNumberFormat="1" applyFont="1" applyBorder="1" applyAlignment="1">
      <alignment horizontal="center"/>
    </xf>
    <xf numFmtId="11" fontId="1" fillId="0" borderId="8" xfId="0" applyNumberFormat="1" applyFont="1" applyBorder="1" applyAlignment="1">
      <alignment horizontal="center"/>
    </xf>
    <xf numFmtId="11" fontId="3" fillId="0" borderId="0" xfId="0" applyNumberFormat="1" applyFont="1" applyAlignment="1">
      <alignment horizontal="center"/>
    </xf>
    <xf numFmtId="49" fontId="21" fillId="5" borderId="0" xfId="0" applyNumberFormat="1" applyFont="1" applyFill="1" applyAlignment="1" applyProtection="1">
      <alignment horizontal="center" vertical="center" wrapText="1"/>
      <protection locked="0"/>
    </xf>
    <xf numFmtId="11" fontId="22" fillId="5" borderId="0" xfId="0" applyNumberFormat="1" applyFont="1" applyFill="1" applyAlignment="1" applyProtection="1">
      <alignment horizontal="center" vertical="center" wrapText="1"/>
      <protection locked="0"/>
    </xf>
    <xf numFmtId="0" fontId="21" fillId="5" borderId="0" xfId="0" applyFont="1" applyFill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vertical="top"/>
    </xf>
    <xf numFmtId="49" fontId="24" fillId="6" borderId="0" xfId="0" applyNumberFormat="1" applyFont="1" applyFill="1" applyAlignment="1" applyProtection="1">
      <alignment vertical="top"/>
    </xf>
    <xf numFmtId="0" fontId="21" fillId="0" borderId="0" xfId="0" applyFont="1" applyAlignment="1" applyProtection="1">
      <alignment vertical="top"/>
    </xf>
    <xf numFmtId="180" fontId="21" fillId="0" borderId="0" xfId="0" applyNumberFormat="1" applyFont="1" applyAlignment="1" applyProtection="1">
      <alignment vertical="top"/>
    </xf>
    <xf numFmtId="181" fontId="21" fillId="0" borderId="0" xfId="0" applyNumberFormat="1" applyFont="1" applyAlignment="1" applyProtection="1">
      <alignment vertical="top"/>
    </xf>
    <xf numFmtId="182" fontId="21" fillId="0" borderId="0" xfId="0" applyNumberFormat="1" applyFont="1" applyAlignment="1" applyProtection="1">
      <alignment vertical="top"/>
    </xf>
    <xf numFmtId="11" fontId="21" fillId="0" borderId="0" xfId="0" applyNumberFormat="1" applyFont="1" applyAlignment="1" applyProtection="1">
      <alignment vertical="top"/>
    </xf>
    <xf numFmtId="183" fontId="21" fillId="0" borderId="0" xfId="0" applyNumberFormat="1" applyFont="1" applyAlignment="1" applyProtection="1">
      <alignment vertical="top"/>
    </xf>
    <xf numFmtId="0" fontId="21" fillId="7" borderId="0" xfId="0" applyFont="1" applyFill="1" applyAlignment="1" applyProtection="1">
      <alignment horizontal="center" vertical="center"/>
      <protection locked="0"/>
    </xf>
    <xf numFmtId="49" fontId="21" fillId="7" borderId="0" xfId="0" applyNumberFormat="1" applyFont="1" applyFill="1" applyAlignment="1" applyProtection="1">
      <alignment vertical="top"/>
    </xf>
    <xf numFmtId="49" fontId="24" fillId="7" borderId="0" xfId="0" applyNumberFormat="1" applyFont="1" applyFill="1" applyAlignment="1" applyProtection="1">
      <alignment vertical="top"/>
    </xf>
    <xf numFmtId="0" fontId="21" fillId="7" borderId="0" xfId="0" applyFont="1" applyFill="1" applyAlignment="1" applyProtection="1">
      <alignment vertical="top"/>
    </xf>
    <xf numFmtId="180" fontId="21" fillId="7" borderId="0" xfId="0" applyNumberFormat="1" applyFont="1" applyFill="1" applyAlignment="1" applyProtection="1">
      <alignment vertical="top"/>
    </xf>
    <xf numFmtId="181" fontId="21" fillId="7" borderId="0" xfId="0" applyNumberFormat="1" applyFont="1" applyFill="1" applyAlignment="1" applyProtection="1">
      <alignment vertical="top"/>
    </xf>
    <xf numFmtId="182" fontId="21" fillId="7" borderId="0" xfId="0" applyNumberFormat="1" applyFont="1" applyFill="1" applyAlignment="1" applyProtection="1">
      <alignment vertical="top"/>
    </xf>
    <xf numFmtId="11" fontId="21" fillId="7" borderId="0" xfId="0" applyNumberFormat="1" applyFont="1" applyFill="1" applyAlignment="1" applyProtection="1">
      <alignment vertical="top"/>
      <protection locked="0"/>
    </xf>
    <xf numFmtId="183" fontId="21" fillId="7" borderId="0" xfId="0" applyNumberFormat="1" applyFont="1" applyFill="1" applyAlignment="1" applyProtection="1">
      <alignment vertical="top"/>
    </xf>
    <xf numFmtId="11" fontId="21" fillId="7" borderId="0" xfId="0" applyNumberFormat="1" applyFont="1" applyFill="1" applyAlignment="1" applyProtection="1">
      <alignment vertical="top"/>
    </xf>
    <xf numFmtId="0" fontId="21" fillId="8" borderId="0" xfId="0" applyFont="1" applyFill="1" applyAlignment="1">
      <alignment horizontal="center"/>
    </xf>
    <xf numFmtId="0" fontId="21" fillId="9" borderId="0" xfId="0" applyFont="1" applyFill="1" applyAlignment="1">
      <alignment horizontal="center"/>
    </xf>
    <xf numFmtId="0" fontId="21" fillId="0" borderId="0" xfId="0" applyFont="1"/>
    <xf numFmtId="0" fontId="25" fillId="10" borderId="0" xfId="0" applyFont="1" applyFill="1"/>
    <xf numFmtId="178" fontId="21" fillId="0" borderId="0" xfId="0" applyNumberFormat="1" applyFont="1"/>
    <xf numFmtId="184" fontId="21" fillId="0" borderId="0" xfId="0" applyNumberFormat="1" applyFont="1"/>
    <xf numFmtId="11" fontId="21" fillId="0" borderId="0" xfId="0" applyNumberFormat="1" applyFont="1"/>
    <xf numFmtId="0" fontId="21" fillId="7" borderId="0" xfId="0" applyFont="1" applyFill="1" applyAlignment="1">
      <alignment horizontal="center"/>
    </xf>
    <xf numFmtId="0" fontId="21" fillId="7" borderId="0" xfId="0" applyFont="1" applyFill="1"/>
    <xf numFmtId="178" fontId="21" fillId="7" borderId="0" xfId="0" applyNumberFormat="1" applyFont="1" applyFill="1"/>
    <xf numFmtId="184" fontId="21" fillId="7" borderId="0" xfId="0" applyNumberFormat="1" applyFont="1" applyFill="1"/>
    <xf numFmtId="11" fontId="21" fillId="7" borderId="0" xfId="0" applyNumberFormat="1" applyFont="1" applyFill="1"/>
    <xf numFmtId="0" fontId="21" fillId="11" borderId="0" xfId="0" applyFont="1" applyFill="1" applyAlignment="1" applyProtection="1">
      <alignment horizontal="center" vertical="top"/>
      <protection locked="0"/>
    </xf>
    <xf numFmtId="0" fontId="21" fillId="0" borderId="0" xfId="0" applyFont="1" applyFill="1" applyAlignment="1" applyProtection="1">
      <alignment vertical="top"/>
    </xf>
    <xf numFmtId="0" fontId="21" fillId="11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 applyProtection="1">
      <alignment vertical="top"/>
    </xf>
    <xf numFmtId="0" fontId="21" fillId="9" borderId="0" xfId="0" applyFont="1" applyFill="1" applyAlignment="1" applyProtection="1">
      <alignment horizontal="center" vertical="center"/>
      <protection locked="0"/>
    </xf>
    <xf numFmtId="1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177" fontId="19" fillId="0" borderId="2" xfId="0" applyNumberFormat="1" applyFont="1" applyFill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85" fontId="1" fillId="0" borderId="4" xfId="0" applyNumberFormat="1" applyFont="1" applyFill="1" applyBorder="1" applyAlignment="1">
      <alignment horizontal="center" vertical="center"/>
    </xf>
    <xf numFmtId="185" fontId="1" fillId="0" borderId="0" xfId="0" applyNumberFormat="1" applyFont="1" applyFill="1" applyBorder="1" applyAlignment="1">
      <alignment horizontal="center" vertical="center"/>
    </xf>
    <xf numFmtId="185" fontId="1" fillId="0" borderId="5" xfId="0" applyNumberFormat="1" applyFont="1" applyFill="1" applyBorder="1" applyAlignment="1">
      <alignment horizontal="center" vertical="center"/>
    </xf>
    <xf numFmtId="179" fontId="1" fillId="0" borderId="4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179" fontId="1" fillId="0" borderId="5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9" fontId="1" fillId="0" borderId="6" xfId="0" applyNumberFormat="1" applyFont="1" applyFill="1" applyBorder="1" applyAlignment="1">
      <alignment horizontal="center" vertical="center"/>
    </xf>
    <xf numFmtId="179" fontId="1" fillId="0" borderId="7" xfId="0" applyNumberFormat="1" applyFont="1" applyFill="1" applyBorder="1" applyAlignment="1">
      <alignment horizontal="center" vertical="center"/>
    </xf>
    <xf numFmtId="179" fontId="1" fillId="0" borderId="8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177" fontId="1" fillId="0" borderId="9" xfId="0" applyNumberFormat="1" applyFont="1" applyFill="1" applyBorder="1" applyAlignment="1">
      <alignment horizontal="center" vertical="center"/>
    </xf>
    <xf numFmtId="177" fontId="1" fillId="0" borderId="10" xfId="0" applyNumberFormat="1" applyFont="1" applyFill="1" applyBorder="1" applyAlignment="1">
      <alignment horizontal="center" vertical="center"/>
    </xf>
    <xf numFmtId="177" fontId="1" fillId="0" borderId="1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2" borderId="7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176" fontId="9" fillId="0" borderId="2" xfId="0" applyNumberFormat="1" applyFont="1" applyBorder="1" applyAlignment="1" applyProtection="1">
      <alignment horizontal="center" vertical="center" wrapText="1"/>
    </xf>
    <xf numFmtId="176" fontId="9" fillId="0" borderId="7" xfId="0" applyNumberFormat="1" applyFont="1" applyBorder="1" applyAlignment="1" applyProtection="1">
      <alignment horizontal="center" vertical="center" wrapText="1"/>
    </xf>
    <xf numFmtId="176" fontId="9" fillId="0" borderId="3" xfId="0" applyNumberFormat="1" applyFont="1" applyBorder="1" applyAlignment="1" applyProtection="1">
      <alignment horizontal="center" vertical="center" wrapText="1"/>
    </xf>
    <xf numFmtId="176" fontId="9" fillId="0" borderId="8" xfId="0" applyNumberFormat="1" applyFont="1" applyBorder="1" applyAlignment="1" applyProtection="1">
      <alignment horizontal="center" vertical="center" wrapText="1"/>
    </xf>
    <xf numFmtId="176" fontId="19" fillId="0" borderId="2" xfId="0" applyNumberFormat="1" applyFont="1" applyBorder="1" applyAlignment="1" applyProtection="1">
      <alignment horizontal="center" vertical="center" wrapText="1"/>
    </xf>
    <xf numFmtId="176" fontId="19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/>
    </xf>
    <xf numFmtId="176" fontId="9" fillId="0" borderId="3" xfId="0" applyNumberFormat="1" applyFont="1" applyFill="1" applyBorder="1" applyAlignment="1" applyProtection="1">
      <alignment horizontal="center" vertical="center" wrapText="1"/>
    </xf>
    <xf numFmtId="176" fontId="9" fillId="0" borderId="8" xfId="0" applyNumberFormat="1" applyFont="1" applyFill="1" applyBorder="1" applyAlignment="1" applyProtection="1">
      <alignment horizontal="center" vertical="center" wrapText="1"/>
    </xf>
    <xf numFmtId="176" fontId="9" fillId="0" borderId="11" xfId="0" applyNumberFormat="1" applyFont="1" applyBorder="1" applyAlignment="1" applyProtection="1">
      <alignment horizontal="center" vertical="center" wrapText="1"/>
    </xf>
    <xf numFmtId="176" fontId="9" fillId="0" borderId="9" xfId="0" applyNumberFormat="1" applyFont="1" applyBorder="1" applyAlignment="1" applyProtection="1">
      <alignment horizontal="center" vertical="center" wrapText="1"/>
    </xf>
    <xf numFmtId="176" fontId="9" fillId="0" borderId="10" xfId="0" applyNumberFormat="1" applyFont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9" xfId="1" applyNumberFormat="1" applyFont="1" applyBorder="1" applyAlignment="1" applyProtection="1">
      <alignment horizontal="center" vertical="center" wrapText="1"/>
    </xf>
    <xf numFmtId="176" fontId="9" fillId="0" borderId="10" xfId="1" applyNumberFormat="1" applyFont="1" applyBorder="1" applyAlignment="1" applyProtection="1">
      <alignment horizontal="center" vertical="center" wrapText="1"/>
    </xf>
    <xf numFmtId="176" fontId="19" fillId="0" borderId="1" xfId="0" applyNumberFormat="1" applyFont="1" applyFill="1" applyBorder="1" applyAlignment="1" applyProtection="1">
      <alignment horizontal="center" vertical="center" wrapText="1"/>
    </xf>
    <xf numFmtId="176" fontId="19" fillId="0" borderId="6" xfId="0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Fill="1" applyBorder="1" applyAlignment="1" applyProtection="1">
      <alignment horizontal="center" vertical="center" wrapText="1"/>
    </xf>
    <xf numFmtId="176" fontId="9" fillId="0" borderId="7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horizontal="center"/>
    </xf>
    <xf numFmtId="0" fontId="9" fillId="2" borderId="7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9" fillId="0" borderId="7" xfId="0" applyFont="1" applyFill="1" applyBorder="1" applyAlignment="1"/>
    <xf numFmtId="0" fontId="1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BFBFB"/>
      <color rgb="FFFEEDEC"/>
      <color rgb="FFEBFCFF"/>
      <color rgb="FF92E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0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Viscosity-Temperature C</a:t>
            </a:r>
            <a:r>
              <a:rPr lang="en-US" altLang="zh-CN" sz="10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urve</a:t>
            </a:r>
            <a:endParaRPr lang="en-US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37640751492158386"/>
          <c:y val="4.06419197600299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0.16094080226865556"/>
          <c:y val="5.2121776221439715E-2"/>
          <c:w val="0.80791423562210785"/>
          <c:h val="0.77855630841239776"/>
        </c:manualLayout>
      </c:layout>
      <c:scatterChart>
        <c:scatterStyle val="smoothMarker"/>
        <c:varyColors val="0"/>
        <c:ser>
          <c:idx val="0"/>
          <c:order val="0"/>
          <c:tx>
            <c:v>#64, 0.3 RPM</c:v>
          </c:tx>
          <c:spPr>
            <a:ln w="19050" cap="rnd">
              <a:solidFill>
                <a:srgbClr val="3366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366FF"/>
              </a:solidFill>
              <a:ln w="9525">
                <a:solidFill>
                  <a:srgbClr val="3366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1401993324918248"/>
                  <c:y val="3.61761297536708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F72-405F-89C6-E9226A532606}"/>
                </c:ext>
              </c:extLst>
            </c:dLbl>
            <c:dLbl>
              <c:idx val="1"/>
              <c:layout>
                <c:manualLayout>
                  <c:x val="-0.10953282477392928"/>
                  <c:y val="9.55975088945193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966-4934-A4AA-A9884DB920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zh-CN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'[2]Viscosity-Temperature'!$D$6:$F$6</c:f>
              <c:numCache>
                <c:formatCode>General</c:formatCode>
                <c:ptCount val="3"/>
                <c:pt idx="0">
                  <c:v>15</c:v>
                </c:pt>
                <c:pt idx="1">
                  <c:v>20</c:v>
                </c:pt>
                <c:pt idx="2">
                  <c:v>25</c:v>
                </c:pt>
              </c:numCache>
            </c:numRef>
          </c:xVal>
          <c:yVal>
            <c:numRef>
              <c:f>'[2]Viscosity-Temperature'!$D$7:$F$7</c:f>
              <c:numCache>
                <c:formatCode>General</c:formatCode>
                <c:ptCount val="3"/>
                <c:pt idx="0">
                  <c:v>1750000</c:v>
                </c:pt>
                <c:pt idx="1">
                  <c:v>934000</c:v>
                </c:pt>
                <c:pt idx="2">
                  <c:v>302000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F72-405F-89C6-E9226A532606}"/>
            </c:ext>
          </c:extLst>
        </c:ser>
        <c:ser>
          <c:idx val="1"/>
          <c:order val="1"/>
          <c:tx>
            <c:v>#16, 0.3 RPM</c:v>
          </c:tx>
          <c:spPr>
            <a:ln w="19050" cap="rnd">
              <a:solidFill>
                <a:srgbClr val="3366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366FF"/>
              </a:solidFill>
              <a:ln w="9525">
                <a:solidFill>
                  <a:srgbClr val="3366FF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F72-405F-89C6-E9226A5326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'[2]Viscosity-Temperature'!$F$6:$I$6</c:f>
              <c:numCache>
                <c:formatCode>General</c:formatCode>
                <c:ptCount val="4"/>
                <c:pt idx="0">
                  <c:v>25</c:v>
                </c:pt>
                <c:pt idx="1">
                  <c:v>30</c:v>
                </c:pt>
                <c:pt idx="2">
                  <c:v>35</c:v>
                </c:pt>
                <c:pt idx="3">
                  <c:v>40</c:v>
                </c:pt>
              </c:numCache>
            </c:numRef>
          </c:xVal>
          <c:yVal>
            <c:numRef>
              <c:f>'[2]Viscosity-Temperature'!$F$8:$I$8</c:f>
              <c:numCache>
                <c:formatCode>General</c:formatCode>
                <c:ptCount val="4"/>
                <c:pt idx="0">
                  <c:v>302000</c:v>
                </c:pt>
                <c:pt idx="1">
                  <c:v>93380</c:v>
                </c:pt>
                <c:pt idx="2">
                  <c:v>49589.5</c:v>
                </c:pt>
                <c:pt idx="3">
                  <c:v>19996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F72-405F-89C6-E9226A53260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005838720"/>
        <c:axId val="1005845280"/>
      </c:scatterChart>
      <c:valAx>
        <c:axId val="1005838720"/>
        <c:scaling>
          <c:orientation val="minMax"/>
          <c:max val="45"/>
          <c:min val="1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Temperature</a:t>
                </a:r>
                <a:r>
                  <a:rPr lang="en-US" sz="10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/</a:t>
                </a:r>
                <a:r>
                  <a:rPr lang="en-US" altLang="zh-CN" sz="10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°C</a:t>
                </a:r>
                <a:endParaRPr lang="en-US" sz="10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005845280"/>
        <c:crosses val="autoZero"/>
        <c:crossBetween val="midCat"/>
      </c:valAx>
      <c:valAx>
        <c:axId val="100584528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Viscosity</a:t>
                </a:r>
                <a:r>
                  <a:rPr lang="en-US" sz="10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/cP</a:t>
                </a:r>
                <a:endParaRPr lang="en-US" sz="10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005838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"/><Relationship Id="rId2" Type="http://schemas.openxmlformats.org/officeDocument/2006/relationships/image" Target="../media/image3.tif"/><Relationship Id="rId1" Type="http://schemas.openxmlformats.org/officeDocument/2006/relationships/image" Target="../media/image2.tiff"/><Relationship Id="rId6" Type="http://schemas.openxmlformats.org/officeDocument/2006/relationships/image" Target="../media/image7.tif"/><Relationship Id="rId5" Type="http://schemas.openxmlformats.org/officeDocument/2006/relationships/image" Target="../media/image6.tiff"/><Relationship Id="rId4" Type="http://schemas.openxmlformats.org/officeDocument/2006/relationships/image" Target="../media/image5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15</xdr:row>
      <xdr:rowOff>104912</xdr:rowOff>
    </xdr:from>
    <xdr:to>
      <xdr:col>1</xdr:col>
      <xdr:colOff>369958</xdr:colOff>
      <xdr:row>31</xdr:row>
      <xdr:rowOff>15553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368260"/>
          <a:ext cx="3937000" cy="2759858"/>
        </a:xfrm>
        <a:prstGeom prst="rect">
          <a:avLst/>
        </a:prstGeom>
      </xdr:spPr>
    </xdr:pic>
    <xdr:clientData/>
  </xdr:twoCellAnchor>
  <xdr:twoCellAnchor>
    <xdr:from>
      <xdr:col>1</xdr:col>
      <xdr:colOff>1078382</xdr:colOff>
      <xdr:row>16</xdr:row>
      <xdr:rowOff>0</xdr:rowOff>
    </xdr:from>
    <xdr:to>
      <xdr:col>5</xdr:col>
      <xdr:colOff>1242732</xdr:colOff>
      <xdr:row>31</xdr:row>
      <xdr:rowOff>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1CFA10A9-3C37-412C-8F0C-F6A27B7192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124759</xdr:colOff>
      <xdr:row>2</xdr:row>
      <xdr:rowOff>12328</xdr:rowOff>
    </xdr:from>
    <xdr:to>
      <xdr:col>22</xdr:col>
      <xdr:colOff>463553</xdr:colOff>
      <xdr:row>24</xdr:row>
      <xdr:rowOff>27857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583" y="505387"/>
          <a:ext cx="5598088" cy="39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119529</xdr:colOff>
      <xdr:row>100</xdr:row>
      <xdr:rowOff>22412</xdr:rowOff>
    </xdr:from>
    <xdr:to>
      <xdr:col>22</xdr:col>
      <xdr:colOff>529445</xdr:colOff>
      <xdr:row>122</xdr:row>
      <xdr:rowOff>37941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3353" y="18086294"/>
          <a:ext cx="5669210" cy="39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108920</xdr:colOff>
      <xdr:row>198</xdr:row>
      <xdr:rowOff>97118</xdr:rowOff>
    </xdr:from>
    <xdr:to>
      <xdr:col>22</xdr:col>
      <xdr:colOff>518836</xdr:colOff>
      <xdr:row>220</xdr:row>
      <xdr:rowOff>112648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2744" y="35731824"/>
          <a:ext cx="5669210" cy="39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74707</xdr:colOff>
      <xdr:row>272</xdr:row>
      <xdr:rowOff>67235</xdr:rowOff>
    </xdr:from>
    <xdr:to>
      <xdr:col>22</xdr:col>
      <xdr:colOff>484623</xdr:colOff>
      <xdr:row>294</xdr:row>
      <xdr:rowOff>82765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8531" y="48969706"/>
          <a:ext cx="5669210" cy="39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82177</xdr:colOff>
      <xdr:row>334</xdr:row>
      <xdr:rowOff>29883</xdr:rowOff>
    </xdr:from>
    <xdr:to>
      <xdr:col>22</xdr:col>
      <xdr:colOff>492093</xdr:colOff>
      <xdr:row>356</xdr:row>
      <xdr:rowOff>45413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1" y="60048589"/>
          <a:ext cx="5669210" cy="39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82177</xdr:colOff>
      <xdr:row>432</xdr:row>
      <xdr:rowOff>59765</xdr:rowOff>
    </xdr:from>
    <xdr:to>
      <xdr:col>22</xdr:col>
      <xdr:colOff>492093</xdr:colOff>
      <xdr:row>454</xdr:row>
      <xdr:rowOff>75295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1" y="77649294"/>
          <a:ext cx="5669210" cy="396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esktop\qPCR\qPCR%20resul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0010;&#20154;&#36164;&#26009;\&#21338;&#19968;\&#38215;&#36169;\&#38215;&#36169;\&#40655;&#24230;-&#28201;&#24230;&#26354;&#32447;20200203-202002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Y148</v>
          </cell>
          <cell r="B2" t="str">
            <v>A01</v>
          </cell>
          <cell r="C2" t="str">
            <v>SYBR</v>
          </cell>
          <cell r="D2" t="str">
            <v>Unkn</v>
          </cell>
          <cell r="E2">
            <v>1</v>
          </cell>
          <cell r="F2">
            <v>17.918813193187876</v>
          </cell>
          <cell r="G2">
            <v>17.782740979203634</v>
          </cell>
          <cell r="H2">
            <v>0.17013959345270943</v>
          </cell>
          <cell r="I2">
            <v>34370271.587789431</v>
          </cell>
          <cell r="J2">
            <v>429628.39484736789</v>
          </cell>
          <cell r="K2">
            <v>190.53475103227808</v>
          </cell>
          <cell r="L2">
            <v>2.279974196836664</v>
          </cell>
          <cell r="M2">
            <v>181.59706560402319</v>
          </cell>
          <cell r="N2">
            <v>11.038773130947739</v>
          </cell>
        </row>
        <row r="3">
          <cell r="A3" t="str">
            <v>Y148</v>
          </cell>
          <cell r="B3" t="str">
            <v>A02</v>
          </cell>
          <cell r="C3" t="str">
            <v>SYBR</v>
          </cell>
          <cell r="D3" t="str">
            <v>Unkn</v>
          </cell>
          <cell r="E3">
            <v>1</v>
          </cell>
          <cell r="F3">
            <v>17.837427102049158</v>
          </cell>
          <cell r="G3">
            <v>17.782740979203634</v>
          </cell>
          <cell r="H3">
            <v>0.17013959345270943</v>
          </cell>
          <cell r="I3">
            <v>34370271.587789431</v>
          </cell>
          <cell r="J3">
            <v>429628.39484736789</v>
          </cell>
          <cell r="K3">
            <v>184.99860068423976</v>
          </cell>
          <cell r="L3">
            <v>2.2671684434440329</v>
          </cell>
          <cell r="M3">
            <v>181.59706560402319</v>
          </cell>
          <cell r="N3">
            <v>11.038773130947739</v>
          </cell>
        </row>
        <row r="4">
          <cell r="A4" t="str">
            <v>Y148</v>
          </cell>
          <cell r="B4" t="str">
            <v>A03</v>
          </cell>
          <cell r="C4" t="str">
            <v>SYBR</v>
          </cell>
          <cell r="D4" t="str">
            <v>Unkn</v>
          </cell>
          <cell r="E4">
            <v>1</v>
          </cell>
          <cell r="F4">
            <v>17.591982642373871</v>
          </cell>
          <cell r="G4">
            <v>17.782740979203634</v>
          </cell>
          <cell r="H4">
            <v>0.17013959345270943</v>
          </cell>
          <cell r="I4">
            <v>34370271.587789431</v>
          </cell>
          <cell r="J4">
            <v>429628.39484736789</v>
          </cell>
          <cell r="K4">
            <v>169.25784509555169</v>
          </cell>
          <cell r="L4">
            <v>2.2285488073586461</v>
          </cell>
          <cell r="M4">
            <v>181.59706560402319</v>
          </cell>
          <cell r="N4">
            <v>11.038773130947739</v>
          </cell>
        </row>
        <row r="5">
          <cell r="A5" t="str">
            <v>Y147</v>
          </cell>
          <cell r="B5" t="str">
            <v>B01</v>
          </cell>
          <cell r="C5" t="str">
            <v>SYBR</v>
          </cell>
          <cell r="D5" t="str">
            <v>Unkn</v>
          </cell>
          <cell r="E5">
            <v>2</v>
          </cell>
          <cell r="F5">
            <v>15.892781047606833</v>
          </cell>
          <cell r="G5">
            <v>15.472496434458508</v>
          </cell>
          <cell r="H5">
            <v>0.38320322003494089</v>
          </cell>
          <cell r="I5">
            <v>76008704.91138804</v>
          </cell>
          <cell r="J5">
            <v>950108.81139235047</v>
          </cell>
          <cell r="K5">
            <v>91.450630295910145</v>
          </cell>
          <cell r="L5">
            <v>1.9611867030665902</v>
          </cell>
          <cell r="M5">
            <v>79.04702292119471</v>
          </cell>
          <cell r="N5">
            <v>11.197344083793659</v>
          </cell>
        </row>
        <row r="6">
          <cell r="A6" t="str">
            <v>Y147</v>
          </cell>
          <cell r="B6" t="str">
            <v>B02</v>
          </cell>
          <cell r="C6" t="str">
            <v>SYBR</v>
          </cell>
          <cell r="D6" t="str">
            <v>Unkn</v>
          </cell>
          <cell r="E6">
            <v>2</v>
          </cell>
          <cell r="F6">
            <v>15.382209627583862</v>
          </cell>
          <cell r="G6">
            <v>15.472496434458508</v>
          </cell>
          <cell r="H6">
            <v>0.38320322003494089</v>
          </cell>
          <cell r="I6">
            <v>76008704.91138804</v>
          </cell>
          <cell r="J6">
            <v>950108.81139235047</v>
          </cell>
          <cell r="K6">
            <v>76.006454372401905</v>
          </cell>
          <cell r="L6">
            <v>1.8808504735873326</v>
          </cell>
          <cell r="M6">
            <v>79.04702292119471</v>
          </cell>
          <cell r="N6">
            <v>11.197344083793659</v>
          </cell>
        </row>
        <row r="7">
          <cell r="A7" t="str">
            <v>Y147</v>
          </cell>
          <cell r="B7" t="str">
            <v>B03</v>
          </cell>
          <cell r="C7" t="str">
            <v>SYBR</v>
          </cell>
          <cell r="D7" t="str">
            <v>Unkn</v>
          </cell>
          <cell r="E7">
            <v>2</v>
          </cell>
          <cell r="F7">
            <v>15.142498628184834</v>
          </cell>
          <cell r="G7">
            <v>15.472496434458508</v>
          </cell>
          <cell r="H7">
            <v>0.38320322003494089</v>
          </cell>
          <cell r="I7">
            <v>76008704.91138804</v>
          </cell>
          <cell r="J7">
            <v>950108.81139235047</v>
          </cell>
          <cell r="K7">
            <v>69.683984095272081</v>
          </cell>
          <cell r="L7">
            <v>1.8431329729572425</v>
          </cell>
          <cell r="M7">
            <v>79.04702292119471</v>
          </cell>
          <cell r="N7">
            <v>11.197344083793659</v>
          </cell>
        </row>
        <row r="8">
          <cell r="A8" t="str">
            <v>Y146</v>
          </cell>
          <cell r="B8" t="str">
            <v>C01</v>
          </cell>
          <cell r="C8" t="str">
            <v>SYBR</v>
          </cell>
          <cell r="D8" t="str">
            <v>Unkn</v>
          </cell>
          <cell r="E8">
            <v>3</v>
          </cell>
          <cell r="F8">
            <v>15.991799064015687</v>
          </cell>
          <cell r="G8">
            <v>15.625388103797826</v>
          </cell>
          <cell r="H8">
            <v>0.31908479895965619</v>
          </cell>
          <cell r="I8">
            <v>72119454.464348868</v>
          </cell>
          <cell r="J8">
            <v>901493.18080436089</v>
          </cell>
          <cell r="K8">
            <v>94.790925704035203</v>
          </cell>
          <cell r="L8">
            <v>1.9767667644974565</v>
          </cell>
          <cell r="M8">
            <v>83.384803522732639</v>
          </cell>
          <cell r="N8">
            <v>9.9228853563824924</v>
          </cell>
        </row>
        <row r="9">
          <cell r="A9" t="str">
            <v>Y146</v>
          </cell>
          <cell r="B9" t="str">
            <v>C02</v>
          </cell>
          <cell r="C9" t="str">
            <v>SYBR</v>
          </cell>
          <cell r="D9" t="str">
            <v>Unkn</v>
          </cell>
          <cell r="E9">
            <v>3</v>
          </cell>
          <cell r="F9">
            <v>15.475684341574603</v>
          </cell>
          <cell r="G9">
            <v>15.625388103797826</v>
          </cell>
          <cell r="H9">
            <v>0.31908479895965619</v>
          </cell>
          <cell r="I9">
            <v>72119454.464348868</v>
          </cell>
          <cell r="J9">
            <v>901493.18080436089</v>
          </cell>
          <cell r="K9">
            <v>78.624576661841985</v>
          </cell>
          <cell r="L9">
            <v>1.8955583200886708</v>
          </cell>
          <cell r="M9">
            <v>83.384803522732639</v>
          </cell>
          <cell r="N9">
            <v>9.9228853563824924</v>
          </cell>
        </row>
        <row r="10">
          <cell r="A10" t="str">
            <v>Y146</v>
          </cell>
          <cell r="B10" t="str">
            <v>C03</v>
          </cell>
          <cell r="C10" t="str">
            <v>SYBR</v>
          </cell>
          <cell r="D10" t="str">
            <v>Unkn</v>
          </cell>
          <cell r="E10">
            <v>3</v>
          </cell>
          <cell r="F10">
            <v>15.408680905803191</v>
          </cell>
          <cell r="G10">
            <v>15.625388103797826</v>
          </cell>
          <cell r="H10">
            <v>0.31908479895965619</v>
          </cell>
          <cell r="I10">
            <v>72119454.464348868</v>
          </cell>
          <cell r="J10">
            <v>901493.18080436089</v>
          </cell>
          <cell r="K10">
            <v>76.738908202320729</v>
          </cell>
          <cell r="L10">
            <v>1.885015616010584</v>
          </cell>
          <cell r="M10">
            <v>83.384803522732639</v>
          </cell>
          <cell r="N10">
            <v>9.9228853563824924</v>
          </cell>
        </row>
        <row r="11">
          <cell r="A11" t="str">
            <v>Y145</v>
          </cell>
          <cell r="B11" t="str">
            <v>D01</v>
          </cell>
          <cell r="C11" t="str">
            <v>SYBR</v>
          </cell>
          <cell r="D11" t="str">
            <v>Unkn</v>
          </cell>
          <cell r="E11">
            <v>4</v>
          </cell>
          <cell r="F11">
            <v>15.127033474463127</v>
          </cell>
          <cell r="G11">
            <v>14.792224056930385</v>
          </cell>
          <cell r="H11">
            <v>0.3903340285123873</v>
          </cell>
          <cell r="I11">
            <v>96019089.032230005</v>
          </cell>
          <cell r="J11">
            <v>1200238.6129028751</v>
          </cell>
          <cell r="K11">
            <v>69.294632707721846</v>
          </cell>
          <cell r="L11">
            <v>1.840699597155943</v>
          </cell>
          <cell r="M11">
            <v>61.782143447010448</v>
          </cell>
          <cell r="N11">
            <v>8.5046594042938697</v>
          </cell>
        </row>
        <row r="12">
          <cell r="A12" t="str">
            <v>Y145</v>
          </cell>
          <cell r="B12" t="str">
            <v>D02</v>
          </cell>
          <cell r="C12" t="str">
            <v>SYBR</v>
          </cell>
          <cell r="D12" t="str">
            <v>Unkn</v>
          </cell>
          <cell r="E12">
            <v>4</v>
          </cell>
          <cell r="F12">
            <v>14.886138395045881</v>
          </cell>
          <cell r="G12">
            <v>14.792224056930385</v>
          </cell>
          <cell r="H12">
            <v>0.3903340285123873</v>
          </cell>
          <cell r="I12">
            <v>96019089.032230005</v>
          </cell>
          <cell r="J12">
            <v>1200238.6129028751</v>
          </cell>
          <cell r="K12">
            <v>63.503225757217656</v>
          </cell>
          <cell r="L12">
            <v>1.8027957865987108</v>
          </cell>
          <cell r="M12">
            <v>61.782143447010448</v>
          </cell>
          <cell r="N12">
            <v>8.5046594042938697</v>
          </cell>
        </row>
        <row r="13">
          <cell r="A13" t="str">
            <v>Y145</v>
          </cell>
          <cell r="B13" t="str">
            <v>D03</v>
          </cell>
          <cell r="C13" t="str">
            <v>SYBR</v>
          </cell>
          <cell r="D13" t="str">
            <v>Unkn</v>
          </cell>
          <cell r="E13">
            <v>4</v>
          </cell>
          <cell r="F13">
            <v>14.363500301282144</v>
          </cell>
          <cell r="G13">
            <v>14.792224056930385</v>
          </cell>
          <cell r="H13">
            <v>0.3903340285123873</v>
          </cell>
          <cell r="I13">
            <v>96019089.032230005</v>
          </cell>
          <cell r="J13">
            <v>1200238.6129028751</v>
          </cell>
          <cell r="K13">
            <v>52.548571876091856</v>
          </cell>
          <cell r="L13">
            <v>1.7205609176095376</v>
          </cell>
          <cell r="M13">
            <v>61.782143447010448</v>
          </cell>
          <cell r="N13">
            <v>8.5046594042938697</v>
          </cell>
        </row>
        <row r="14">
          <cell r="A14" t="str">
            <v>Y144</v>
          </cell>
          <cell r="B14" t="str">
            <v>E01</v>
          </cell>
          <cell r="C14" t="str">
            <v>SYBR</v>
          </cell>
          <cell r="D14" t="str">
            <v>Unkn</v>
          </cell>
          <cell r="E14">
            <v>5</v>
          </cell>
          <cell r="F14">
            <v>15.987208309997552</v>
          </cell>
          <cell r="G14">
            <v>15.842862199664991</v>
          </cell>
          <cell r="H14">
            <v>0.38139806390497849</v>
          </cell>
          <cell r="I14">
            <v>66927724.869542189</v>
          </cell>
          <cell r="J14">
            <v>836596.56086927734</v>
          </cell>
          <cell r="K14">
            <v>94.633396781614408</v>
          </cell>
          <cell r="L14">
            <v>1.9760444289850865</v>
          </cell>
          <cell r="M14">
            <v>90.371254851441321</v>
          </cell>
          <cell r="N14">
            <v>12.034626326070308</v>
          </cell>
        </row>
        <row r="15">
          <cell r="A15" t="str">
            <v>Y144</v>
          </cell>
          <cell r="B15" t="str">
            <v>E02</v>
          </cell>
          <cell r="C15" t="str">
            <v>SYBR</v>
          </cell>
          <cell r="D15" t="str">
            <v>Unkn</v>
          </cell>
          <cell r="E15">
            <v>5</v>
          </cell>
          <cell r="F15">
            <v>16.131019039836801</v>
          </cell>
          <cell r="G15">
            <v>15.842862199664991</v>
          </cell>
          <cell r="H15">
            <v>0.38139806390497849</v>
          </cell>
          <cell r="I15">
            <v>66927724.869542189</v>
          </cell>
          <cell r="J15">
            <v>836596.56086927734</v>
          </cell>
          <cell r="K15">
            <v>99.694782981628251</v>
          </cell>
          <cell r="L15">
            <v>1.9986724323179514</v>
          </cell>
          <cell r="M15">
            <v>90.371254851441321</v>
          </cell>
          <cell r="N15">
            <v>12.034626326070308</v>
          </cell>
        </row>
        <row r="16">
          <cell r="A16" t="str">
            <v>Y144</v>
          </cell>
          <cell r="B16" t="str">
            <v>E03</v>
          </cell>
          <cell r="C16" t="str">
            <v>SYBR</v>
          </cell>
          <cell r="D16" t="str">
            <v>Unkn</v>
          </cell>
          <cell r="E16">
            <v>5</v>
          </cell>
          <cell r="F16">
            <v>15.410359249160615</v>
          </cell>
          <cell r="G16">
            <v>15.842862199664991</v>
          </cell>
          <cell r="H16">
            <v>0.38139806390497849</v>
          </cell>
          <cell r="I16">
            <v>66927724.869542189</v>
          </cell>
          <cell r="J16">
            <v>836596.56086927734</v>
          </cell>
          <cell r="K16">
            <v>76.785584791081305</v>
          </cell>
          <cell r="L16">
            <v>1.8852796961604303</v>
          </cell>
          <cell r="M16">
            <v>90.371254851441321</v>
          </cell>
          <cell r="N16">
            <v>12.034626326070308</v>
          </cell>
        </row>
        <row r="17">
          <cell r="A17" t="str">
            <v>Y143</v>
          </cell>
          <cell r="B17" t="str">
            <v>F01</v>
          </cell>
          <cell r="C17" t="str">
            <v>SYBR</v>
          </cell>
          <cell r="D17" t="str">
            <v>Unkn</v>
          </cell>
          <cell r="E17">
            <v>6</v>
          </cell>
          <cell r="F17">
            <v>15.370595660846085</v>
          </cell>
          <cell r="G17">
            <v>14.921911600400726</v>
          </cell>
          <cell r="H17">
            <v>0.44840494975170675</v>
          </cell>
          <cell r="I17">
            <v>91835089.910409868</v>
          </cell>
          <cell r="J17">
            <v>1147938.6238801233</v>
          </cell>
          <cell r="K17">
            <v>75.68730918466278</v>
          </cell>
          <cell r="L17">
            <v>1.8790230655883333</v>
          </cell>
          <cell r="M17">
            <v>64.898891584590899</v>
          </cell>
          <cell r="N17">
            <v>10.510296587425733</v>
          </cell>
        </row>
        <row r="18">
          <cell r="A18" t="str">
            <v>Y143</v>
          </cell>
          <cell r="B18" t="str">
            <v>F02</v>
          </cell>
          <cell r="C18" t="str">
            <v>SYBR</v>
          </cell>
          <cell r="D18" t="str">
            <v>Unkn</v>
          </cell>
          <cell r="E18">
            <v>6</v>
          </cell>
          <cell r="F18">
            <v>14.921352856838443</v>
          </cell>
          <cell r="G18">
            <v>14.921911600400726</v>
          </cell>
          <cell r="H18">
            <v>0.44840494975170675</v>
          </cell>
          <cell r="I18">
            <v>91835089.910409868</v>
          </cell>
          <cell r="J18">
            <v>1147938.6238801233</v>
          </cell>
          <cell r="K18">
            <v>64.318607235613328</v>
          </cell>
          <cell r="L18">
            <v>1.8083366315669396</v>
          </cell>
          <cell r="M18">
            <v>64.898891584590899</v>
          </cell>
          <cell r="N18">
            <v>10.510296587425733</v>
          </cell>
        </row>
        <row r="19">
          <cell r="A19" t="str">
            <v>Y143</v>
          </cell>
          <cell r="B19" t="str">
            <v>F03</v>
          </cell>
          <cell r="C19" t="str">
            <v>SYBR</v>
          </cell>
          <cell r="D19" t="str">
            <v>Unkn</v>
          </cell>
          <cell r="E19">
            <v>6</v>
          </cell>
          <cell r="F19">
            <v>14.473786283517649</v>
          </cell>
          <cell r="G19">
            <v>14.921911600400726</v>
          </cell>
          <cell r="H19">
            <v>0.44840494975170675</v>
          </cell>
          <cell r="I19">
            <v>91835089.910409868</v>
          </cell>
          <cell r="J19">
            <v>1147938.6238801233</v>
          </cell>
          <cell r="K19">
            <v>54.690758333496603</v>
          </cell>
          <cell r="L19">
            <v>1.7379139452757124</v>
          </cell>
          <cell r="M19">
            <v>64.898891584590899</v>
          </cell>
          <cell r="N19">
            <v>10.510296587425733</v>
          </cell>
        </row>
        <row r="20">
          <cell r="A20" t="str">
            <v>Y142</v>
          </cell>
          <cell r="B20" t="str">
            <v>G01</v>
          </cell>
          <cell r="C20" t="str">
            <v>SYBR</v>
          </cell>
          <cell r="D20" t="str">
            <v>Unkn</v>
          </cell>
          <cell r="E20">
            <v>7</v>
          </cell>
          <cell r="F20">
            <v>15.905135605358588</v>
          </cell>
          <cell r="G20">
            <v>15.490143143852782</v>
          </cell>
          <cell r="H20">
            <v>0.48353979372603134</v>
          </cell>
          <cell r="I20">
            <v>75549310.61119093</v>
          </cell>
          <cell r="J20">
            <v>944366.38263988658</v>
          </cell>
          <cell r="K20">
            <v>91.86088811809816</v>
          </cell>
          <cell r="L20">
            <v>1.9631306398944977</v>
          </cell>
          <cell r="M20">
            <v>79.832115489687808</v>
          </cell>
          <cell r="N20">
            <v>13.516203221956877</v>
          </cell>
        </row>
        <row r="21">
          <cell r="A21" t="str">
            <v>Y142</v>
          </cell>
          <cell r="B21" t="str">
            <v>G02</v>
          </cell>
          <cell r="C21" t="str">
            <v>SYBR</v>
          </cell>
          <cell r="D21" t="str">
            <v>Unkn</v>
          </cell>
          <cell r="E21">
            <v>7</v>
          </cell>
          <cell r="F21">
            <v>15.606138295962895</v>
          </cell>
          <cell r="G21">
            <v>15.490143143852782</v>
          </cell>
          <cell r="H21">
            <v>0.48353979372603134</v>
          </cell>
          <cell r="I21">
            <v>75549310.61119093</v>
          </cell>
          <cell r="J21">
            <v>944366.38263988658</v>
          </cell>
          <cell r="K21">
            <v>82.429884615774085</v>
          </cell>
          <cell r="L21">
            <v>1.9160846919246479</v>
          </cell>
          <cell r="M21">
            <v>79.832115489687808</v>
          </cell>
          <cell r="N21">
            <v>13.516203221956877</v>
          </cell>
        </row>
        <row r="22">
          <cell r="A22" t="str">
            <v>Y142</v>
          </cell>
          <cell r="B22" t="str">
            <v>G03</v>
          </cell>
          <cell r="C22" t="str">
            <v>SYBR</v>
          </cell>
          <cell r="D22" t="str">
            <v>Unkn</v>
          </cell>
          <cell r="E22">
            <v>7</v>
          </cell>
          <cell r="F22">
            <v>14.959155530236862</v>
          </cell>
          <cell r="G22">
            <v>15.490143143852782</v>
          </cell>
          <cell r="H22">
            <v>0.48353979372603134</v>
          </cell>
          <cell r="I22">
            <v>75549310.61119093</v>
          </cell>
          <cell r="J22">
            <v>944366.38263988658</v>
          </cell>
          <cell r="K22">
            <v>65.205573735191166</v>
          </cell>
          <cell r="L22">
            <v>1.8142847205628496</v>
          </cell>
          <cell r="M22">
            <v>79.832115489687808</v>
          </cell>
          <cell r="N22">
            <v>13.516203221956877</v>
          </cell>
        </row>
        <row r="23">
          <cell r="A23" t="str">
            <v>Y141</v>
          </cell>
          <cell r="B23" t="str">
            <v>H01</v>
          </cell>
          <cell r="C23" t="str">
            <v>SYBR</v>
          </cell>
          <cell r="D23" t="str">
            <v>Unkn</v>
          </cell>
          <cell r="E23">
            <v>8</v>
          </cell>
          <cell r="F23">
            <v>15.275221763143435</v>
          </cell>
          <cell r="G23">
            <v>14.428892807821555</v>
          </cell>
          <cell r="H23">
            <v>0.77343240289073378</v>
          </cell>
          <cell r="I23">
            <v>108784075.97169113</v>
          </cell>
          <cell r="J23">
            <v>1359800.9496461391</v>
          </cell>
          <cell r="K23">
            <v>73.116667782959013</v>
          </cell>
          <cell r="L23">
            <v>1.8640163906517953</v>
          </cell>
          <cell r="M23">
            <v>55.268913065876454</v>
          </cell>
          <cell r="N23">
            <v>16.00035774904077</v>
          </cell>
        </row>
        <row r="24">
          <cell r="A24" t="str">
            <v>Y141</v>
          </cell>
          <cell r="B24" t="str">
            <v>H02</v>
          </cell>
          <cell r="C24" t="str">
            <v>SYBR</v>
          </cell>
          <cell r="D24" t="str">
            <v>Unkn</v>
          </cell>
          <cell r="E24">
            <v>8</v>
          </cell>
          <cell r="F24">
            <v>14.252696255971168</v>
          </cell>
          <cell r="G24">
            <v>14.428892807821555</v>
          </cell>
          <cell r="H24">
            <v>0.77343240289073378</v>
          </cell>
          <cell r="I24">
            <v>108784075.97169113</v>
          </cell>
          <cell r="J24">
            <v>1359800.9496461391</v>
          </cell>
          <cell r="K24">
            <v>50.48081698376069</v>
          </cell>
          <cell r="L24">
            <v>1.7031263749339367</v>
          </cell>
          <cell r="M24">
            <v>55.268913065876454</v>
          </cell>
          <cell r="N24">
            <v>16.00035774904077</v>
          </cell>
        </row>
        <row r="25">
          <cell r="A25" t="str">
            <v>Y141</v>
          </cell>
          <cell r="B25" t="str">
            <v>H03</v>
          </cell>
          <cell r="C25" t="str">
            <v>SYBR</v>
          </cell>
          <cell r="D25" t="str">
            <v>Unkn</v>
          </cell>
          <cell r="E25">
            <v>8</v>
          </cell>
          <cell r="F25">
            <v>13.758760404350063</v>
          </cell>
          <cell r="G25">
            <v>14.428892807821555</v>
          </cell>
          <cell r="H25">
            <v>0.77343240289073378</v>
          </cell>
          <cell r="I25">
            <v>108784075.97169113</v>
          </cell>
          <cell r="J25">
            <v>1359800.9496461391</v>
          </cell>
          <cell r="K25">
            <v>42.209254430909652</v>
          </cell>
          <cell r="L25">
            <v>1.6254076810006173</v>
          </cell>
          <cell r="M25">
            <v>55.268913065876454</v>
          </cell>
          <cell r="N25">
            <v>16.00035774904077</v>
          </cell>
        </row>
        <row r="26">
          <cell r="A26" t="str">
            <v>Y140</v>
          </cell>
          <cell r="B26" t="str">
            <v>A04</v>
          </cell>
          <cell r="C26" t="str">
            <v>SYBR</v>
          </cell>
          <cell r="D26" t="str">
            <v>Unkn</v>
          </cell>
          <cell r="E26">
            <v>9</v>
          </cell>
          <cell r="F26">
            <v>15.141296509861192</v>
          </cell>
          <cell r="G26">
            <v>15.188560962005903</v>
          </cell>
          <cell r="H26">
            <v>5.976910744474552E-2</v>
          </cell>
          <cell r="I26">
            <v>83796428.260889739</v>
          </cell>
          <cell r="J26">
            <v>1047455.3532611218</v>
          </cell>
          <cell r="K26">
            <v>69.653641253543739</v>
          </cell>
          <cell r="L26">
            <v>1.8429438247798828</v>
          </cell>
          <cell r="M26">
            <v>70.86777241077165</v>
          </cell>
          <cell r="N26">
            <v>1.5418784472066895</v>
          </cell>
        </row>
        <row r="27">
          <cell r="A27" t="str">
            <v>Y140</v>
          </cell>
          <cell r="B27" t="str">
            <v>A05</v>
          </cell>
          <cell r="C27" t="str">
            <v>SYBR</v>
          </cell>
          <cell r="D27" t="str">
            <v>Unkn</v>
          </cell>
          <cell r="E27">
            <v>9</v>
          </cell>
          <cell r="F27">
            <v>15.255746602150399</v>
          </cell>
          <cell r="G27">
            <v>15.188560962005903</v>
          </cell>
          <cell r="H27">
            <v>5.976910744474552E-2</v>
          </cell>
          <cell r="I27">
            <v>83796428.260889739</v>
          </cell>
          <cell r="J27">
            <v>1047455.3532611218</v>
          </cell>
          <cell r="K27">
            <v>72.60258055564212</v>
          </cell>
          <cell r="L27">
            <v>1.8609520573551648</v>
          </cell>
          <cell r="M27">
            <v>70.86777241077165</v>
          </cell>
          <cell r="N27">
            <v>1.5418784472066895</v>
          </cell>
        </row>
        <row r="28">
          <cell r="A28" t="str">
            <v>Y140</v>
          </cell>
          <cell r="B28" t="str">
            <v>A06</v>
          </cell>
          <cell r="C28" t="str">
            <v>SYBR</v>
          </cell>
          <cell r="D28" t="str">
            <v>Unkn</v>
          </cell>
          <cell r="E28">
            <v>9</v>
          </cell>
          <cell r="F28">
            <v>15.16863977400615</v>
          </cell>
          <cell r="G28">
            <v>15.188560962005903</v>
          </cell>
          <cell r="H28">
            <v>5.976910744474552E-2</v>
          </cell>
          <cell r="I28">
            <v>83796428.260889739</v>
          </cell>
          <cell r="J28">
            <v>1047455.3532611218</v>
          </cell>
          <cell r="K28">
            <v>70.347095423129105</v>
          </cell>
          <cell r="L28">
            <v>1.8472461704594794</v>
          </cell>
          <cell r="M28">
            <v>70.86777241077165</v>
          </cell>
          <cell r="N28">
            <v>1.5418784472066895</v>
          </cell>
        </row>
        <row r="29">
          <cell r="A29" t="str">
            <v>Y139</v>
          </cell>
          <cell r="B29" t="str">
            <v>B04</v>
          </cell>
          <cell r="C29" t="str">
            <v>SYBR</v>
          </cell>
          <cell r="D29" t="str">
            <v>Unkn</v>
          </cell>
          <cell r="E29">
            <v>10</v>
          </cell>
          <cell r="F29">
            <v>15.013010836142207</v>
          </cell>
          <cell r="G29">
            <v>14.995848293001066</v>
          </cell>
          <cell r="H29">
            <v>0.10076816364778729</v>
          </cell>
          <cell r="I29">
            <v>89531850.481822863</v>
          </cell>
          <cell r="J29">
            <v>1119148.1310227858</v>
          </cell>
          <cell r="K29">
            <v>66.49035054885897</v>
          </cell>
          <cell r="L29">
            <v>1.8227586226345576</v>
          </cell>
          <cell r="M29">
            <v>66.107467308896972</v>
          </cell>
          <cell r="N29">
            <v>2.4021353686694922</v>
          </cell>
        </row>
        <row r="30">
          <cell r="A30" t="str">
            <v>Y139</v>
          </cell>
          <cell r="B30" t="str">
            <v>B05</v>
          </cell>
          <cell r="C30" t="str">
            <v>SYBR</v>
          </cell>
          <cell r="D30" t="str">
            <v>Unkn</v>
          </cell>
          <cell r="E30">
            <v>10</v>
          </cell>
          <cell r="F30">
            <v>15.086933004291467</v>
          </cell>
          <cell r="G30">
            <v>14.995848293001066</v>
          </cell>
          <cell r="H30">
            <v>0.10076816364778729</v>
          </cell>
          <cell r="I30">
            <v>89531850.481822863</v>
          </cell>
          <cell r="J30">
            <v>1119148.1310227858</v>
          </cell>
          <cell r="K30">
            <v>68.295165165245592</v>
          </cell>
          <cell r="L30">
            <v>1.8343899596643034</v>
          </cell>
          <cell r="M30">
            <v>66.107467308896972</v>
          </cell>
          <cell r="N30">
            <v>2.4021353686694922</v>
          </cell>
        </row>
        <row r="31">
          <cell r="A31" t="str">
            <v>Y139</v>
          </cell>
          <cell r="B31" t="str">
            <v>B06</v>
          </cell>
          <cell r="C31" t="str">
            <v>SYBR</v>
          </cell>
          <cell r="D31" t="str">
            <v>Unkn</v>
          </cell>
          <cell r="E31">
            <v>10</v>
          </cell>
          <cell r="F31">
            <v>14.887601038569523</v>
          </cell>
          <cell r="G31">
            <v>14.995848293001066</v>
          </cell>
          <cell r="H31">
            <v>0.10076816364778729</v>
          </cell>
          <cell r="I31">
            <v>89531850.481822863</v>
          </cell>
          <cell r="J31">
            <v>1119148.1310227858</v>
          </cell>
          <cell r="K31">
            <v>63.536886212586317</v>
          </cell>
          <cell r="L31">
            <v>1.8030259273021529</v>
          </cell>
          <cell r="M31">
            <v>66.107467308896972</v>
          </cell>
          <cell r="N31">
            <v>2.4021353686694922</v>
          </cell>
        </row>
        <row r="32">
          <cell r="A32" t="str">
            <v>Y138</v>
          </cell>
          <cell r="B32" t="str">
            <v>C04</v>
          </cell>
          <cell r="C32" t="str">
            <v>SYBR</v>
          </cell>
          <cell r="D32" t="str">
            <v>Unkn</v>
          </cell>
          <cell r="E32">
            <v>11</v>
          </cell>
          <cell r="F32">
            <v>11.4014036691432</v>
          </cell>
          <cell r="G32">
            <v>11.136918245300082</v>
          </cell>
          <cell r="H32">
            <v>0.23003461223936567</v>
          </cell>
          <cell r="I32">
            <v>337067100.61732399</v>
          </cell>
          <cell r="J32">
            <v>4213338.7577165496</v>
          </cell>
          <cell r="K32">
            <v>17.967501093680774</v>
          </cell>
          <cell r="L32">
            <v>1.2544876799642668</v>
          </cell>
          <cell r="M32">
            <v>16.364112315702961</v>
          </cell>
          <cell r="N32">
            <v>1.3937342070095313</v>
          </cell>
        </row>
        <row r="33">
          <cell r="A33" t="str">
            <v>Y138</v>
          </cell>
          <cell r="B33" t="str">
            <v>C05</v>
          </cell>
          <cell r="C33" t="str">
            <v>SYBR</v>
          </cell>
          <cell r="D33" t="str">
            <v>Unkn</v>
          </cell>
          <cell r="E33">
            <v>11</v>
          </cell>
          <cell r="F33">
            <v>10.983426574368483</v>
          </cell>
          <cell r="G33">
            <v>11.136918245300082</v>
          </cell>
          <cell r="H33">
            <v>0.23003461223936567</v>
          </cell>
          <cell r="I33">
            <v>337067100.61732399</v>
          </cell>
          <cell r="J33">
            <v>4213338.7577165496</v>
          </cell>
          <cell r="K33">
            <v>15.442612418578589</v>
          </cell>
          <cell r="L33">
            <v>1.1887207715827044</v>
          </cell>
          <cell r="M33">
            <v>16.364112315702961</v>
          </cell>
          <cell r="N33">
            <v>1.3937342070095313</v>
          </cell>
        </row>
        <row r="34">
          <cell r="A34" t="str">
            <v>Y138</v>
          </cell>
          <cell r="B34" t="str">
            <v>C06</v>
          </cell>
          <cell r="C34" t="str">
            <v>SYBR</v>
          </cell>
          <cell r="D34" t="str">
            <v>Unkn</v>
          </cell>
          <cell r="E34">
            <v>11</v>
          </cell>
          <cell r="F34">
            <v>11.025924492388565</v>
          </cell>
          <cell r="G34">
            <v>11.136918245300082</v>
          </cell>
          <cell r="H34">
            <v>0.23003461223936567</v>
          </cell>
          <cell r="I34">
            <v>337067100.61732399</v>
          </cell>
          <cell r="J34">
            <v>4213338.7577165496</v>
          </cell>
          <cell r="K34">
            <v>15.682223434849517</v>
          </cell>
          <cell r="L34">
            <v>1.1954076372405948</v>
          </cell>
          <cell r="M34">
            <v>16.364112315702961</v>
          </cell>
          <cell r="N34">
            <v>1.3937342070095313</v>
          </cell>
        </row>
        <row r="35">
          <cell r="A35" t="str">
            <v>Y137</v>
          </cell>
          <cell r="B35" t="str">
            <v>D04</v>
          </cell>
          <cell r="C35" t="str">
            <v>SYBR</v>
          </cell>
          <cell r="D35" t="str">
            <v>Unkn</v>
          </cell>
          <cell r="E35">
            <v>12</v>
          </cell>
          <cell r="F35">
            <v>15.864281464568986</v>
          </cell>
          <cell r="G35">
            <v>15.401835315265892</v>
          </cell>
          <cell r="H35">
            <v>0.41544295441537271</v>
          </cell>
          <cell r="I35">
            <v>77876374.243120909</v>
          </cell>
          <cell r="J35">
            <v>973454.67803901131</v>
          </cell>
          <cell r="K35">
            <v>90.511219326482134</v>
          </cell>
          <cell r="L35">
            <v>1.9567024155542012</v>
          </cell>
          <cell r="M35">
            <v>77.139581569700027</v>
          </cell>
          <cell r="N35">
            <v>11.918109116632824</v>
          </cell>
        </row>
        <row r="36">
          <cell r="A36" t="str">
            <v>Y137</v>
          </cell>
          <cell r="B36" t="str">
            <v>D05</v>
          </cell>
          <cell r="C36" t="str">
            <v>SYBR</v>
          </cell>
          <cell r="D36" t="str">
            <v>Unkn</v>
          </cell>
          <cell r="E36">
            <v>12</v>
          </cell>
          <cell r="F36">
            <v>15.281068193914418</v>
          </cell>
          <cell r="G36">
            <v>15.401835315265892</v>
          </cell>
          <cell r="H36">
            <v>0.41544295441537271</v>
          </cell>
          <cell r="I36">
            <v>77876374.243120909</v>
          </cell>
          <cell r="J36">
            <v>973454.67803901131</v>
          </cell>
          <cell r="K36">
            <v>73.271705680798974</v>
          </cell>
          <cell r="L36">
            <v>1.8649363015313176</v>
          </cell>
          <cell r="M36">
            <v>77.139581569700027</v>
          </cell>
          <cell r="N36">
            <v>11.918109116632824</v>
          </cell>
        </row>
        <row r="37">
          <cell r="A37" t="str">
            <v>Y137</v>
          </cell>
          <cell r="B37" t="str">
            <v>D06</v>
          </cell>
          <cell r="C37" t="str">
            <v>SYBR</v>
          </cell>
          <cell r="D37" t="str">
            <v>Unkn</v>
          </cell>
          <cell r="E37">
            <v>12</v>
          </cell>
          <cell r="F37">
            <v>15.060156287314269</v>
          </cell>
          <cell r="G37">
            <v>15.401835315265892</v>
          </cell>
          <cell r="H37">
            <v>0.41544295441537271</v>
          </cell>
          <cell r="I37">
            <v>77876374.243120909</v>
          </cell>
          <cell r="J37">
            <v>973454.67803901131</v>
          </cell>
          <cell r="K37">
            <v>67.635819701818974</v>
          </cell>
          <cell r="L37">
            <v>1.830176757758712</v>
          </cell>
          <cell r="M37">
            <v>77.139581569700027</v>
          </cell>
          <cell r="N37">
            <v>11.918109116632824</v>
          </cell>
        </row>
        <row r="38">
          <cell r="A38" t="str">
            <v>Y136</v>
          </cell>
          <cell r="B38" t="str">
            <v>E04</v>
          </cell>
          <cell r="C38" t="str">
            <v>SYBR</v>
          </cell>
          <cell r="D38" t="str">
            <v>Unkn</v>
          </cell>
          <cell r="E38">
            <v>13</v>
          </cell>
          <cell r="F38">
            <v>15.979703527968764</v>
          </cell>
          <cell r="G38">
            <v>15.879265909735645</v>
          </cell>
          <cell r="H38">
            <v>0.18092997311139328</v>
          </cell>
          <cell r="I38">
            <v>66095935.873753406</v>
          </cell>
          <cell r="J38">
            <v>826199.19842191762</v>
          </cell>
          <cell r="K38">
            <v>94.376438360268267</v>
          </cell>
          <cell r="L38">
            <v>1.9748635836270965</v>
          </cell>
          <cell r="M38">
            <v>91.132683681625068</v>
          </cell>
          <cell r="N38">
            <v>5.856998687409666</v>
          </cell>
        </row>
        <row r="39">
          <cell r="A39" t="str">
            <v>Y136</v>
          </cell>
          <cell r="B39" t="str">
            <v>E05</v>
          </cell>
          <cell r="C39" t="str">
            <v>SYBR</v>
          </cell>
          <cell r="D39" t="str">
            <v>Unkn</v>
          </cell>
          <cell r="E39">
            <v>13</v>
          </cell>
          <cell r="F39">
            <v>15.98769724654664</v>
          </cell>
          <cell r="G39">
            <v>15.879265909735645</v>
          </cell>
          <cell r="H39">
            <v>0.18092997311139328</v>
          </cell>
          <cell r="I39">
            <v>66095935.873753406</v>
          </cell>
          <cell r="J39">
            <v>826199.19842191762</v>
          </cell>
          <cell r="K39">
            <v>94.650161877086404</v>
          </cell>
          <cell r="L39">
            <v>1.9761213610601458</v>
          </cell>
          <cell r="M39">
            <v>91.132683681625068</v>
          </cell>
          <cell r="N39">
            <v>5.856998687409666</v>
          </cell>
        </row>
        <row r="40">
          <cell r="A40" t="str">
            <v>Y136</v>
          </cell>
          <cell r="B40" t="str">
            <v>E06</v>
          </cell>
          <cell r="C40" t="str">
            <v>SYBR</v>
          </cell>
          <cell r="D40" t="str">
            <v>Unkn</v>
          </cell>
          <cell r="E40">
            <v>13</v>
          </cell>
          <cell r="F40">
            <v>15.670396954691537</v>
          </cell>
          <cell r="G40">
            <v>15.879265909735645</v>
          </cell>
          <cell r="H40">
            <v>0.18092997311139328</v>
          </cell>
          <cell r="I40">
            <v>66095935.873753406</v>
          </cell>
          <cell r="J40">
            <v>826199.19842191762</v>
          </cell>
          <cell r="K40">
            <v>84.37145080752056</v>
          </cell>
          <cell r="L40">
            <v>1.9261955170731087</v>
          </cell>
          <cell r="M40">
            <v>91.132683681625068</v>
          </cell>
          <cell r="N40">
            <v>5.856998687409666</v>
          </cell>
        </row>
        <row r="41">
          <cell r="A41" t="str">
            <v>Y135</v>
          </cell>
          <cell r="B41" t="str">
            <v>F04</v>
          </cell>
          <cell r="C41" t="str">
            <v>SYBR</v>
          </cell>
          <cell r="D41" t="str">
            <v>Unkn</v>
          </cell>
          <cell r="E41">
            <v>14</v>
          </cell>
          <cell r="F41">
            <v>15.909304039389143</v>
          </cell>
          <cell r="G41">
            <v>15.648637446833115</v>
          </cell>
          <cell r="H41">
            <v>0.23400297517046972</v>
          </cell>
          <cell r="I41">
            <v>71545728.906469628</v>
          </cell>
          <cell r="J41">
            <v>894321.61133087031</v>
          </cell>
          <cell r="K41">
            <v>91.999724148862271</v>
          </cell>
          <cell r="L41">
            <v>1.9637865251628754</v>
          </cell>
          <cell r="M41">
            <v>83.911880606948287</v>
          </cell>
          <cell r="N41">
            <v>7.2275995101343771</v>
          </cell>
        </row>
        <row r="42">
          <cell r="A42" t="str">
            <v>Y135</v>
          </cell>
          <cell r="B42" t="str">
            <v>F05</v>
          </cell>
          <cell r="C42" t="str">
            <v>SYBR</v>
          </cell>
          <cell r="D42" t="str">
            <v>Unkn</v>
          </cell>
          <cell r="E42">
            <v>14</v>
          </cell>
          <cell r="F42">
            <v>15.456683634226904</v>
          </cell>
          <cell r="G42">
            <v>15.648637446833115</v>
          </cell>
          <cell r="H42">
            <v>0.23400297517046972</v>
          </cell>
          <cell r="I42">
            <v>71545728.906469628</v>
          </cell>
          <cell r="J42">
            <v>894321.61133087031</v>
          </cell>
          <cell r="K42">
            <v>78.085184366229385</v>
          </cell>
          <cell r="L42">
            <v>1.8925686400441351</v>
          </cell>
          <cell r="M42">
            <v>83.911880606948287</v>
          </cell>
          <cell r="N42">
            <v>7.2275995101343771</v>
          </cell>
        </row>
        <row r="43">
          <cell r="A43" t="str">
            <v>Y135</v>
          </cell>
          <cell r="B43" t="str">
            <v>F06</v>
          </cell>
          <cell r="C43" t="str">
            <v>SYBR</v>
          </cell>
          <cell r="D43" t="str">
            <v>Unkn</v>
          </cell>
          <cell r="E43">
            <v>14</v>
          </cell>
          <cell r="F43">
            <v>15.579924666883297</v>
          </cell>
          <cell r="G43">
            <v>15.648637446833115</v>
          </cell>
          <cell r="H43">
            <v>0.23400297517046972</v>
          </cell>
          <cell r="I43">
            <v>71545728.906469628</v>
          </cell>
          <cell r="J43">
            <v>894321.61133087031</v>
          </cell>
          <cell r="K43">
            <v>81.650733305753192</v>
          </cell>
          <cell r="L43">
            <v>1.9119600894916957</v>
          </cell>
          <cell r="M43">
            <v>83.911880606948287</v>
          </cell>
          <cell r="N43">
            <v>7.2275995101343771</v>
          </cell>
        </row>
        <row r="44">
          <cell r="A44" t="str">
            <v>Y134</v>
          </cell>
          <cell r="B44" t="str">
            <v>G04</v>
          </cell>
          <cell r="C44" t="str">
            <v>SYBR</v>
          </cell>
          <cell r="D44" t="str">
            <v>Unkn</v>
          </cell>
          <cell r="E44">
            <v>15</v>
          </cell>
          <cell r="F44">
            <v>15.10376264176746</v>
          </cell>
          <cell r="G44">
            <v>15.188981203481667</v>
          </cell>
          <cell r="H44">
            <v>8.9061059691391872E-2</v>
          </cell>
          <cell r="I44">
            <v>83784331.548470914</v>
          </cell>
          <cell r="J44">
            <v>1047304.1443558864</v>
          </cell>
          <cell r="K44">
            <v>68.712860920246783</v>
          </cell>
          <cell r="L44">
            <v>1.8370380311491179</v>
          </cell>
          <cell r="M44">
            <v>70.892079182326484</v>
          </cell>
          <cell r="N44">
            <v>2.2916421065351895</v>
          </cell>
        </row>
        <row r="45">
          <cell r="A45" t="str">
            <v>Y134</v>
          </cell>
          <cell r="B45" t="str">
            <v>G05</v>
          </cell>
          <cell r="C45" t="str">
            <v>SYBR</v>
          </cell>
          <cell r="D45" t="str">
            <v>Unkn</v>
          </cell>
          <cell r="E45">
            <v>15</v>
          </cell>
          <cell r="F45">
            <v>15.281442464318257</v>
          </cell>
          <cell r="G45">
            <v>15.188981203481667</v>
          </cell>
          <cell r="H45">
            <v>8.9061059691391872E-2</v>
          </cell>
          <cell r="I45">
            <v>83784331.548470914</v>
          </cell>
          <cell r="J45">
            <v>1047304.1443558864</v>
          </cell>
          <cell r="K45">
            <v>73.28164191604175</v>
          </cell>
          <cell r="L45">
            <v>1.8649951913787923</v>
          </cell>
          <cell r="M45">
            <v>70.892079182326484</v>
          </cell>
          <cell r="N45">
            <v>2.2916421065351895</v>
          </cell>
        </row>
        <row r="46">
          <cell r="A46" t="str">
            <v>Y134</v>
          </cell>
          <cell r="B46" t="str">
            <v>G06</v>
          </cell>
          <cell r="C46" t="str">
            <v>SYBR</v>
          </cell>
          <cell r="D46" t="str">
            <v>Unkn</v>
          </cell>
          <cell r="E46">
            <v>15</v>
          </cell>
          <cell r="F46">
            <v>15.181738504359286</v>
          </cell>
          <cell r="G46">
            <v>15.188981203481667</v>
          </cell>
          <cell r="H46">
            <v>8.9061059691391872E-2</v>
          </cell>
          <cell r="I46">
            <v>83784331.548470914</v>
          </cell>
          <cell r="J46">
            <v>1047304.1443558864</v>
          </cell>
          <cell r="K46">
            <v>70.681734710690947</v>
          </cell>
          <cell r="L46">
            <v>1.8493071996637562</v>
          </cell>
          <cell r="M46">
            <v>70.892079182326484</v>
          </cell>
          <cell r="N46">
            <v>2.2916421065351895</v>
          </cell>
        </row>
        <row r="47">
          <cell r="A47" t="str">
            <v>Y133</v>
          </cell>
          <cell r="B47" t="str">
            <v>H04</v>
          </cell>
          <cell r="C47" t="str">
            <v>SYBR</v>
          </cell>
          <cell r="D47" t="str">
            <v>Unkn</v>
          </cell>
          <cell r="E47">
            <v>16</v>
          </cell>
          <cell r="F47">
            <v>16.000494261845887</v>
          </cell>
          <cell r="G47">
            <v>15.77495616486307</v>
          </cell>
          <cell r="H47">
            <v>0.24618852914438169</v>
          </cell>
          <cell r="I47">
            <v>68507387.108423859</v>
          </cell>
          <cell r="J47">
            <v>856342.33885529824</v>
          </cell>
          <cell r="K47">
            <v>95.090015171830771</v>
          </cell>
          <cell r="L47">
            <v>1.9781349166909792</v>
          </cell>
          <cell r="M47">
            <v>87.859929944316448</v>
          </cell>
          <cell r="N47">
            <v>7.751552861479202</v>
          </cell>
        </row>
        <row r="48">
          <cell r="A48" t="str">
            <v>Y133</v>
          </cell>
          <cell r="B48" t="str">
            <v>H05</v>
          </cell>
          <cell r="C48" t="str">
            <v>SYBR</v>
          </cell>
          <cell r="D48" t="str">
            <v>Unkn</v>
          </cell>
          <cell r="E48">
            <v>16</v>
          </cell>
          <cell r="F48">
            <v>15.812047774949225</v>
          </cell>
          <cell r="G48">
            <v>15.77495616486307</v>
          </cell>
          <cell r="H48">
            <v>0.24618852914438169</v>
          </cell>
          <cell r="I48">
            <v>68507387.108423859</v>
          </cell>
          <cell r="J48">
            <v>856342.33885529824</v>
          </cell>
          <cell r="K48">
            <v>88.814457602090968</v>
          </cell>
          <cell r="L48">
            <v>1.9484836678701796</v>
          </cell>
          <cell r="M48">
            <v>87.859929944316448</v>
          </cell>
          <cell r="N48">
            <v>7.751552861479202</v>
          </cell>
        </row>
        <row r="49">
          <cell r="A49" t="str">
            <v>Y133</v>
          </cell>
          <cell r="B49" t="str">
            <v>H06</v>
          </cell>
          <cell r="C49" t="str">
            <v>SYBR</v>
          </cell>
          <cell r="D49" t="str">
            <v>Unkn</v>
          </cell>
          <cell r="E49">
            <v>16</v>
          </cell>
          <cell r="F49">
            <v>15.512326457794098</v>
          </cell>
          <cell r="G49">
            <v>15.77495616486307</v>
          </cell>
          <cell r="H49">
            <v>0.24618852914438169</v>
          </cell>
          <cell r="I49">
            <v>68507387.108423859</v>
          </cell>
          <cell r="J49">
            <v>856342.33885529824</v>
          </cell>
          <cell r="K49">
            <v>79.675317059027648</v>
          </cell>
          <cell r="L49">
            <v>1.9013238003756061</v>
          </cell>
          <cell r="M49">
            <v>87.859929944316448</v>
          </cell>
          <cell r="N49">
            <v>7.751552861479202</v>
          </cell>
        </row>
        <row r="50">
          <cell r="A50" t="str">
            <v>Y132</v>
          </cell>
          <cell r="B50" t="str">
            <v>A07</v>
          </cell>
          <cell r="C50" t="str">
            <v>SYBR</v>
          </cell>
          <cell r="D50" t="str">
            <v>Unkn</v>
          </cell>
          <cell r="E50">
            <v>17</v>
          </cell>
          <cell r="F50">
            <v>16.2946712096781</v>
          </cell>
          <cell r="G50">
            <v>16.122405931345995</v>
          </cell>
          <cell r="H50">
            <v>0.16705963338571952</v>
          </cell>
          <cell r="I50">
            <v>60799375.625302441</v>
          </cell>
          <cell r="J50">
            <v>759992.19531628047</v>
          </cell>
          <cell r="K50">
            <v>105.78458859369908</v>
          </cell>
          <cell r="L50">
            <v>2.0244224013831165</v>
          </cell>
          <cell r="M50">
            <v>99.505803888754642</v>
          </cell>
          <cell r="N50">
            <v>6.0377213177700249</v>
          </cell>
        </row>
        <row r="51">
          <cell r="A51" t="str">
            <v>Y132</v>
          </cell>
          <cell r="B51" t="str">
            <v>A08</v>
          </cell>
          <cell r="C51" t="str">
            <v>SYBR</v>
          </cell>
          <cell r="D51" t="str">
            <v>Unkn</v>
          </cell>
          <cell r="E51">
            <v>17</v>
          </cell>
          <cell r="F51">
            <v>15.961090671064136</v>
          </cell>
          <cell r="G51">
            <v>16.122405931345995</v>
          </cell>
          <cell r="H51">
            <v>0.16705963338571952</v>
          </cell>
          <cell r="I51">
            <v>60799375.625302441</v>
          </cell>
          <cell r="J51">
            <v>759992.19531628047</v>
          </cell>
          <cell r="K51">
            <v>93.742154368478282</v>
          </cell>
          <cell r="L51">
            <v>1.9719349301911335</v>
          </cell>
          <cell r="M51">
            <v>99.505803888754642</v>
          </cell>
          <cell r="N51">
            <v>6.0377213177700249</v>
          </cell>
        </row>
        <row r="52">
          <cell r="A52" t="str">
            <v>Y132</v>
          </cell>
          <cell r="B52" t="str">
            <v>A09</v>
          </cell>
          <cell r="C52" t="str">
            <v>SYBR</v>
          </cell>
          <cell r="D52" t="str">
            <v>Unkn</v>
          </cell>
          <cell r="E52">
            <v>17</v>
          </cell>
          <cell r="F52">
            <v>16.111455913295753</v>
          </cell>
          <cell r="G52">
            <v>16.122405931345995</v>
          </cell>
          <cell r="H52">
            <v>0.16705963338571952</v>
          </cell>
          <cell r="I52">
            <v>60799375.625302441</v>
          </cell>
          <cell r="J52">
            <v>759992.19531628047</v>
          </cell>
          <cell r="K52">
            <v>98.990668704086545</v>
          </cell>
          <cell r="L52">
            <v>1.9955942580185309</v>
          </cell>
          <cell r="M52">
            <v>99.505803888754642</v>
          </cell>
          <cell r="N52">
            <v>6.0377213177700249</v>
          </cell>
        </row>
        <row r="53">
          <cell r="A53" t="str">
            <v>Y131</v>
          </cell>
          <cell r="B53" t="str">
            <v>B07</v>
          </cell>
          <cell r="C53" t="str">
            <v>SYBR</v>
          </cell>
          <cell r="D53" t="str">
            <v>Unkn</v>
          </cell>
          <cell r="E53">
            <v>18</v>
          </cell>
          <cell r="F53">
            <v>16.117435131584898</v>
          </cell>
          <cell r="G53">
            <v>16.176205593797757</v>
          </cell>
          <cell r="H53">
            <v>0.30739082413473551</v>
          </cell>
          <cell r="I53">
            <v>59685989.575319551</v>
          </cell>
          <cell r="J53">
            <v>746074.86969149439</v>
          </cell>
          <cell r="K53">
            <v>99.205342871133027</v>
          </cell>
          <cell r="L53">
            <v>1.9965350624461695</v>
          </cell>
          <cell r="M53">
            <v>101.76404311213544</v>
          </cell>
          <cell r="N53">
            <v>11.487816790380354</v>
          </cell>
        </row>
        <row r="54">
          <cell r="A54" t="str">
            <v>Y131</v>
          </cell>
          <cell r="B54" t="str">
            <v>B08</v>
          </cell>
          <cell r="C54" t="str">
            <v>SYBR</v>
          </cell>
          <cell r="D54" t="str">
            <v>Unkn</v>
          </cell>
          <cell r="E54">
            <v>18</v>
          </cell>
          <cell r="F54">
            <v>16.508738715117357</v>
          </cell>
          <cell r="G54">
            <v>16.176205593797757</v>
          </cell>
          <cell r="H54">
            <v>0.30739082413473551</v>
          </cell>
          <cell r="I54">
            <v>59685989.575319551</v>
          </cell>
          <cell r="J54">
            <v>746074.86969149439</v>
          </cell>
          <cell r="K54">
            <v>114.31547043326233</v>
          </cell>
          <cell r="L54">
            <v>2.0581050079031731</v>
          </cell>
          <cell r="M54">
            <v>101.76404311213544</v>
          </cell>
          <cell r="N54">
            <v>11.487816790380354</v>
          </cell>
        </row>
        <row r="55">
          <cell r="A55" t="str">
            <v>Y131</v>
          </cell>
          <cell r="B55" t="str">
            <v>B09</v>
          </cell>
          <cell r="C55" t="str">
            <v>SYBR</v>
          </cell>
          <cell r="D55" t="str">
            <v>Unkn</v>
          </cell>
          <cell r="E55">
            <v>18</v>
          </cell>
          <cell r="F55">
            <v>15.902442934691013</v>
          </cell>
          <cell r="G55">
            <v>16.176205593797757</v>
          </cell>
          <cell r="H55">
            <v>0.30739082413473551</v>
          </cell>
          <cell r="I55">
            <v>59685989.575319551</v>
          </cell>
          <cell r="J55">
            <v>746074.86969149439</v>
          </cell>
          <cell r="K55">
            <v>91.771316032010958</v>
          </cell>
          <cell r="L55">
            <v>1.9627069596801749</v>
          </cell>
          <cell r="M55">
            <v>101.76404311213544</v>
          </cell>
          <cell r="N55">
            <v>11.487816790380354</v>
          </cell>
        </row>
        <row r="56">
          <cell r="A56" t="str">
            <v>Y130</v>
          </cell>
          <cell r="B56" t="str">
            <v>C07</v>
          </cell>
          <cell r="C56" t="str">
            <v>SYBR</v>
          </cell>
          <cell r="D56" t="str">
            <v>Unkn</v>
          </cell>
          <cell r="E56">
            <v>19</v>
          </cell>
          <cell r="F56">
            <v>12.61294682030986</v>
          </cell>
          <cell r="G56">
            <v>12.666856664840012</v>
          </cell>
          <cell r="H56">
            <v>0.14682922852637029</v>
          </cell>
          <cell r="I56">
            <v>199275968.56526905</v>
          </cell>
          <cell r="J56">
            <v>2490949.607065863</v>
          </cell>
          <cell r="K56">
            <v>27.868834957326357</v>
          </cell>
          <cell r="L56">
            <v>1.4451188136296966</v>
          </cell>
          <cell r="M56">
            <v>28.445549319118996</v>
          </cell>
          <cell r="N56">
            <v>1.5317024391039109</v>
          </cell>
        </row>
        <row r="57">
          <cell r="A57" t="str">
            <v>Y130</v>
          </cell>
          <cell r="B57" t="str">
            <v>C08</v>
          </cell>
          <cell r="C57" t="str">
            <v>SYBR</v>
          </cell>
          <cell r="D57" t="str">
            <v>Unkn</v>
          </cell>
          <cell r="E57">
            <v>19</v>
          </cell>
          <cell r="F57">
            <v>12.833020490723715</v>
          </cell>
          <cell r="G57">
            <v>12.666856664840012</v>
          </cell>
          <cell r="H57">
            <v>0.14682922852637029</v>
          </cell>
          <cell r="I57">
            <v>199275968.56526905</v>
          </cell>
          <cell r="J57">
            <v>2490949.607065863</v>
          </cell>
          <cell r="K57">
            <v>30.181892263285608</v>
          </cell>
          <cell r="L57">
            <v>1.4797464645231104</v>
          </cell>
          <cell r="M57">
            <v>28.445549319118996</v>
          </cell>
          <cell r="N57">
            <v>1.5317024391039109</v>
          </cell>
        </row>
        <row r="58">
          <cell r="A58" t="str">
            <v>Y130</v>
          </cell>
          <cell r="B58" t="str">
            <v>C09</v>
          </cell>
          <cell r="C58" t="str">
            <v>SYBR</v>
          </cell>
          <cell r="D58" t="str">
            <v>Unkn</v>
          </cell>
          <cell r="E58">
            <v>19</v>
          </cell>
          <cell r="F58">
            <v>12.554602683486461</v>
          </cell>
          <cell r="G58">
            <v>12.666856664840012</v>
          </cell>
          <cell r="H58">
            <v>0.14682922852637029</v>
          </cell>
          <cell r="I58">
            <v>199275968.56526905</v>
          </cell>
          <cell r="J58">
            <v>2490949.607065863</v>
          </cell>
          <cell r="K58">
            <v>27.285920736745023</v>
          </cell>
          <cell r="L58">
            <v>1.4359386132095422</v>
          </cell>
          <cell r="M58">
            <v>28.445549319118996</v>
          </cell>
          <cell r="N58">
            <v>1.5317024391039109</v>
          </cell>
        </row>
        <row r="59">
          <cell r="A59" t="str">
            <v>Y129</v>
          </cell>
          <cell r="B59" t="str">
            <v>D07</v>
          </cell>
          <cell r="C59" t="str">
            <v>SYBR</v>
          </cell>
          <cell r="D59" t="str">
            <v>Unkn</v>
          </cell>
          <cell r="E59">
            <v>20</v>
          </cell>
          <cell r="F59">
            <v>13.041416833743718</v>
          </cell>
          <cell r="G59">
            <v>12.738402552722844</v>
          </cell>
          <cell r="H59">
            <v>0.37409803312056994</v>
          </cell>
          <cell r="I59">
            <v>194437726.14531276</v>
          </cell>
          <cell r="J59">
            <v>2430471.5768164094</v>
          </cell>
          <cell r="K59">
            <v>32.548931616354224</v>
          </cell>
          <cell r="L59">
            <v>1.5125367378892531</v>
          </cell>
          <cell r="M59">
            <v>29.340266025168862</v>
          </cell>
          <cell r="N59">
            <v>3.8542660296078628</v>
          </cell>
        </row>
        <row r="60">
          <cell r="A60" t="str">
            <v>Y129</v>
          </cell>
          <cell r="B60" t="str">
            <v>D08</v>
          </cell>
          <cell r="C60" t="str">
            <v>SYBR</v>
          </cell>
          <cell r="D60" t="str">
            <v>Unkn</v>
          </cell>
          <cell r="E60">
            <v>20</v>
          </cell>
          <cell r="F60">
            <v>12.853515174247653</v>
          </cell>
          <cell r="G60">
            <v>12.738402552722844</v>
          </cell>
          <cell r="H60">
            <v>0.37409803312056994</v>
          </cell>
          <cell r="I60">
            <v>194437726.14531276</v>
          </cell>
          <cell r="J60">
            <v>2430471.5768164094</v>
          </cell>
          <cell r="K60">
            <v>30.406834850742058</v>
          </cell>
          <cell r="L60">
            <v>1.4829712153299803</v>
          </cell>
          <cell r="M60">
            <v>29.340266025168862</v>
          </cell>
          <cell r="N60">
            <v>3.8542660296078628</v>
          </cell>
        </row>
        <row r="61">
          <cell r="A61" t="str">
            <v>Y129</v>
          </cell>
          <cell r="B61" t="str">
            <v>D09</v>
          </cell>
          <cell r="C61" t="str">
            <v>SYBR</v>
          </cell>
          <cell r="D61" t="str">
            <v>Unkn</v>
          </cell>
          <cell r="E61">
            <v>20</v>
          </cell>
          <cell r="F61">
            <v>12.320275650177161</v>
          </cell>
          <cell r="G61">
            <v>12.738402552722844</v>
          </cell>
          <cell r="H61">
            <v>0.37409803312056994</v>
          </cell>
          <cell r="I61">
            <v>194437726.14531276</v>
          </cell>
          <cell r="J61">
            <v>2430471.5768164094</v>
          </cell>
          <cell r="K61">
            <v>25.065031608410312</v>
          </cell>
          <cell r="L61">
            <v>1.3990682566191115</v>
          </cell>
          <cell r="M61">
            <v>29.340266025168862</v>
          </cell>
          <cell r="N61">
            <v>3.8542660296078628</v>
          </cell>
        </row>
        <row r="62">
          <cell r="A62" t="str">
            <v>Y128</v>
          </cell>
          <cell r="B62" t="str">
            <v>E07</v>
          </cell>
          <cell r="C62" t="str">
            <v>SYBR</v>
          </cell>
          <cell r="D62" t="str">
            <v>Unkn</v>
          </cell>
          <cell r="E62">
            <v>21</v>
          </cell>
          <cell r="F62">
            <v>16.410205260593337</v>
          </cell>
          <cell r="G62">
            <v>16.659287688639154</v>
          </cell>
          <cell r="H62">
            <v>0.29809956730240067</v>
          </cell>
          <cell r="I62">
            <v>50558973.458062239</v>
          </cell>
          <cell r="J62">
            <v>631987.16822577803</v>
          </cell>
          <cell r="K62">
            <v>110.30652170854427</v>
          </cell>
          <cell r="L62">
            <v>2.042601190212654</v>
          </cell>
          <cell r="M62">
            <v>121.20014425134569</v>
          </cell>
          <cell r="N62">
            <v>13.334119655636121</v>
          </cell>
        </row>
        <row r="63">
          <cell r="A63" t="str">
            <v>Y128</v>
          </cell>
          <cell r="B63" t="str">
            <v>E08</v>
          </cell>
          <cell r="C63" t="str">
            <v>SYBR</v>
          </cell>
          <cell r="D63" t="str">
            <v>Unkn</v>
          </cell>
          <cell r="E63">
            <v>21</v>
          </cell>
          <cell r="F63">
            <v>16.989575859030751</v>
          </cell>
          <cell r="G63">
            <v>16.659287688639154</v>
          </cell>
          <cell r="H63">
            <v>0.29809956730240067</v>
          </cell>
          <cell r="I63">
            <v>50558973.458062239</v>
          </cell>
          <cell r="J63">
            <v>631987.16822577803</v>
          </cell>
          <cell r="K63">
            <v>136.0700913018832</v>
          </cell>
          <cell r="L63">
            <v>2.1337626761953765</v>
          </cell>
          <cell r="M63">
            <v>121.20014425134569</v>
          </cell>
          <cell r="N63">
            <v>13.334119655636121</v>
          </cell>
        </row>
        <row r="64">
          <cell r="A64" t="str">
            <v>Y128</v>
          </cell>
          <cell r="B64" t="str">
            <v>E09</v>
          </cell>
          <cell r="C64" t="str">
            <v>SYBR</v>
          </cell>
          <cell r="D64" t="str">
            <v>Unkn</v>
          </cell>
          <cell r="E64">
            <v>21</v>
          </cell>
          <cell r="F64">
            <v>16.578081946293377</v>
          </cell>
          <cell r="G64">
            <v>16.659287688639154</v>
          </cell>
          <cell r="H64">
            <v>0.29809956730240067</v>
          </cell>
          <cell r="I64">
            <v>50558973.458062239</v>
          </cell>
          <cell r="J64">
            <v>631987.16822577803</v>
          </cell>
          <cell r="K64">
            <v>117.2238197436096</v>
          </cell>
          <cell r="L64">
            <v>2.0690158687820279</v>
          </cell>
          <cell r="M64">
            <v>121.20014425134569</v>
          </cell>
          <cell r="N64">
            <v>13.334119655636121</v>
          </cell>
        </row>
        <row r="65">
          <cell r="A65" t="str">
            <v>Y127</v>
          </cell>
          <cell r="B65" t="str">
            <v>F07</v>
          </cell>
          <cell r="C65" t="str">
            <v>SYBR</v>
          </cell>
          <cell r="D65" t="str">
            <v>Unkn</v>
          </cell>
          <cell r="E65">
            <v>22</v>
          </cell>
          <cell r="F65">
            <v>10.872292945314983</v>
          </cell>
          <cell r="G65">
            <v>10.805929698466365</v>
          </cell>
          <cell r="H65">
            <v>0.16949698478702863</v>
          </cell>
          <cell r="I65">
            <v>377658004.09969217</v>
          </cell>
          <cell r="J65">
            <v>4720725.0512461523</v>
          </cell>
          <cell r="K65">
            <v>14.833183532030581</v>
          </cell>
          <cell r="L65">
            <v>1.1712343703146841</v>
          </cell>
          <cell r="M65">
            <v>14.498817829714419</v>
          </cell>
          <cell r="N65">
            <v>0.876263486248259</v>
          </cell>
        </row>
        <row r="66">
          <cell r="A66" t="str">
            <v>Y127</v>
          </cell>
          <cell r="B66" t="str">
            <v>F08</v>
          </cell>
          <cell r="C66" t="str">
            <v>SYBR</v>
          </cell>
          <cell r="D66" t="str">
            <v>Unkn</v>
          </cell>
          <cell r="E66">
            <v>22</v>
          </cell>
          <cell r="F66">
            <v>10.613292227069408</v>
          </cell>
          <cell r="G66">
            <v>10.805929698466365</v>
          </cell>
          <cell r="H66">
            <v>0.16949698478702863</v>
          </cell>
          <cell r="I66">
            <v>377658004.09969217</v>
          </cell>
          <cell r="J66">
            <v>4720725.0512461523</v>
          </cell>
          <cell r="K66">
            <v>13.504599682956497</v>
          </cell>
          <cell r="L66">
            <v>1.1304817149166737</v>
          </cell>
          <cell r="M66">
            <v>14.498817829714419</v>
          </cell>
          <cell r="N66">
            <v>0.876263486248259</v>
          </cell>
        </row>
        <row r="67">
          <cell r="A67" t="str">
            <v>Y127</v>
          </cell>
          <cell r="B67" t="str">
            <v>F09</v>
          </cell>
          <cell r="C67" t="str">
            <v>SYBR</v>
          </cell>
          <cell r="D67" t="str">
            <v>Unkn</v>
          </cell>
          <cell r="E67">
            <v>22</v>
          </cell>
          <cell r="F67">
            <v>10.932203923014704</v>
          </cell>
          <cell r="G67">
            <v>10.805929698466365</v>
          </cell>
          <cell r="H67">
            <v>0.16949698478702863</v>
          </cell>
          <cell r="I67">
            <v>377658004.09969217</v>
          </cell>
          <cell r="J67">
            <v>4720725.0512461523</v>
          </cell>
          <cell r="K67">
            <v>15.158670274156181</v>
          </cell>
          <cell r="L67">
            <v>1.1806611064461245</v>
          </cell>
          <cell r="M67">
            <v>14.498817829714419</v>
          </cell>
          <cell r="N67">
            <v>0.876263486248259</v>
          </cell>
        </row>
        <row r="68">
          <cell r="A68" t="str">
            <v>Y125</v>
          </cell>
          <cell r="B68" t="str">
            <v>G07</v>
          </cell>
          <cell r="C68" t="str">
            <v>SYBR</v>
          </cell>
          <cell r="D68" t="str">
            <v>Unkn</v>
          </cell>
          <cell r="E68">
            <v>23</v>
          </cell>
          <cell r="F68">
            <v>12.2751040247696</v>
          </cell>
          <cell r="G68">
            <v>12.208053259838501</v>
          </cell>
          <cell r="H68">
            <v>7.6665436722303817E-2</v>
          </cell>
          <cell r="I68">
            <v>233295727.13305458</v>
          </cell>
          <cell r="J68">
            <v>2916196.5891631823</v>
          </cell>
          <cell r="K68">
            <v>24.65816160487719</v>
          </cell>
          <cell r="L68">
            <v>1.391960694537925</v>
          </cell>
          <cell r="M68">
            <v>24.072539312205027</v>
          </cell>
          <cell r="N68">
            <v>0.66570609448271878</v>
          </cell>
        </row>
        <row r="69">
          <cell r="A69" t="str">
            <v>Y125</v>
          </cell>
          <cell r="B69" t="str">
            <v>G08</v>
          </cell>
          <cell r="C69" t="str">
            <v>SYBR</v>
          </cell>
          <cell r="D69" t="str">
            <v>Unkn</v>
          </cell>
          <cell r="E69">
            <v>23</v>
          </cell>
          <cell r="F69">
            <v>12.124470556435476</v>
          </cell>
          <cell r="G69">
            <v>12.208053259838501</v>
          </cell>
          <cell r="H69">
            <v>7.6665436722303817E-2</v>
          </cell>
          <cell r="I69">
            <v>233295727.13305458</v>
          </cell>
          <cell r="J69">
            <v>2916196.5891631823</v>
          </cell>
          <cell r="K69">
            <v>23.348509541531495</v>
          </cell>
          <cell r="L69">
            <v>1.3682591624803684</v>
          </cell>
          <cell r="M69">
            <v>24.072539312205027</v>
          </cell>
          <cell r="N69">
            <v>0.66570609448271878</v>
          </cell>
        </row>
        <row r="70">
          <cell r="A70" t="str">
            <v>Y125</v>
          </cell>
          <cell r="B70" t="str">
            <v>G09</v>
          </cell>
          <cell r="C70" t="str">
            <v>SYBR</v>
          </cell>
          <cell r="D70" t="str">
            <v>Unkn</v>
          </cell>
          <cell r="E70">
            <v>23</v>
          </cell>
          <cell r="F70">
            <v>12.224585198310427</v>
          </cell>
          <cell r="G70">
            <v>12.208053259838501</v>
          </cell>
          <cell r="H70">
            <v>7.6665436722303817E-2</v>
          </cell>
          <cell r="I70">
            <v>233295727.13305458</v>
          </cell>
          <cell r="J70">
            <v>2916196.5891631823</v>
          </cell>
          <cell r="K70">
            <v>24.210946790206403</v>
          </cell>
          <cell r="L70">
            <v>1.3840117732386006</v>
          </cell>
          <cell r="M70">
            <v>24.072539312205027</v>
          </cell>
          <cell r="N70">
            <v>0.66570609448271878</v>
          </cell>
        </row>
        <row r="71">
          <cell r="A71" t="str">
            <v>Y124</v>
          </cell>
          <cell r="B71" t="str">
            <v>H07</v>
          </cell>
          <cell r="C71" t="str">
            <v>SYBR</v>
          </cell>
          <cell r="D71" t="str">
            <v>Unkn</v>
          </cell>
          <cell r="E71">
            <v>24</v>
          </cell>
          <cell r="F71">
            <v>12.224892229805869</v>
          </cell>
          <cell r="G71">
            <v>12.342113237803657</v>
          </cell>
          <cell r="H71">
            <v>0.10160374422386527</v>
          </cell>
          <cell r="I71">
            <v>222795034.30283421</v>
          </cell>
          <cell r="J71">
            <v>2784937.9287854275</v>
          </cell>
          <cell r="K71">
            <v>24.213640119711851</v>
          </cell>
          <cell r="L71">
            <v>1.3840600833313865</v>
          </cell>
          <cell r="M71">
            <v>25.275460275905903</v>
          </cell>
          <cell r="N71">
            <v>0.92040640147928598</v>
          </cell>
        </row>
        <row r="72">
          <cell r="A72" t="str">
            <v>Y124</v>
          </cell>
          <cell r="B72" t="str">
            <v>H08</v>
          </cell>
          <cell r="C72" t="str">
            <v>SYBR</v>
          </cell>
          <cell r="D72" t="str">
            <v>Unkn</v>
          </cell>
          <cell r="E72">
            <v>24</v>
          </cell>
          <cell r="F72">
            <v>12.39651098696806</v>
          </cell>
          <cell r="G72">
            <v>12.342113237803657</v>
          </cell>
          <cell r="H72">
            <v>0.10160374422386527</v>
          </cell>
          <cell r="I72">
            <v>222795034.30283421</v>
          </cell>
          <cell r="J72">
            <v>2784937.9287854275</v>
          </cell>
          <cell r="K72">
            <v>25.766982401414921</v>
          </cell>
          <cell r="L72">
            <v>1.4110635608423416</v>
          </cell>
          <cell r="M72">
            <v>25.275460275905903</v>
          </cell>
          <cell r="N72">
            <v>0.92040640147928598</v>
          </cell>
        </row>
        <row r="73">
          <cell r="A73" t="str">
            <v>Y124</v>
          </cell>
          <cell r="B73" t="str">
            <v>H09</v>
          </cell>
          <cell r="C73" t="str">
            <v>SYBR</v>
          </cell>
          <cell r="D73" t="str">
            <v>Unkn</v>
          </cell>
          <cell r="E73">
            <v>24</v>
          </cell>
          <cell r="F73">
            <v>12.404936496637042</v>
          </cell>
          <cell r="G73">
            <v>12.342113237803657</v>
          </cell>
          <cell r="H73">
            <v>0.10160374422386527</v>
          </cell>
          <cell r="I73">
            <v>222795034.30283421</v>
          </cell>
          <cell r="J73">
            <v>2784937.9287854275</v>
          </cell>
          <cell r="K73">
            <v>25.845758306590941</v>
          </cell>
          <cell r="L73">
            <v>1.4123892787570196</v>
          </cell>
          <cell r="M73">
            <v>25.275460275905903</v>
          </cell>
          <cell r="N73">
            <v>0.92040640147928598</v>
          </cell>
        </row>
        <row r="74">
          <cell r="A74" t="str">
            <v>Y123</v>
          </cell>
          <cell r="B74" t="str">
            <v>A10</v>
          </cell>
          <cell r="C74" t="str">
            <v>SYBR</v>
          </cell>
          <cell r="D74" t="str">
            <v>Unkn</v>
          </cell>
          <cell r="E74">
            <v>25</v>
          </cell>
          <cell r="F74">
            <v>13.98779982272479</v>
          </cell>
          <cell r="G74">
            <v>13.463547989211854</v>
          </cell>
          <cell r="H74">
            <v>0.5498847728062779</v>
          </cell>
          <cell r="I74">
            <v>151562368.0824272</v>
          </cell>
          <cell r="J74">
            <v>1894529.60103034</v>
          </cell>
          <cell r="K74">
            <v>45.861267556259911</v>
          </cell>
          <cell r="L74">
            <v>1.661446053993606</v>
          </cell>
          <cell r="M74">
            <v>38.426863343494524</v>
          </cell>
          <cell r="N74">
            <v>7.5196691228336165</v>
          </cell>
        </row>
        <row r="75">
          <cell r="A75" t="str">
            <v>Y123</v>
          </cell>
          <cell r="B75" t="str">
            <v>A11</v>
          </cell>
          <cell r="C75" t="str">
            <v>SYBR</v>
          </cell>
          <cell r="D75" t="str">
            <v>Unkn</v>
          </cell>
          <cell r="E75">
            <v>25</v>
          </cell>
          <cell r="F75">
            <v>13.51165307454569</v>
          </cell>
          <cell r="G75">
            <v>13.463547989211854</v>
          </cell>
          <cell r="H75">
            <v>0.5498847728062779</v>
          </cell>
          <cell r="I75">
            <v>151562368.0824272</v>
          </cell>
          <cell r="J75">
            <v>1894529.60103034</v>
          </cell>
          <cell r="K75">
            <v>38.594587133163074</v>
          </cell>
          <cell r="L75">
            <v>1.5865263994116918</v>
          </cell>
          <cell r="M75">
            <v>38.426863343494524</v>
          </cell>
          <cell r="N75">
            <v>7.5196691228336165</v>
          </cell>
        </row>
        <row r="76">
          <cell r="A76" t="str">
            <v>Y123</v>
          </cell>
          <cell r="B76" t="str">
            <v>A12</v>
          </cell>
          <cell r="C76" t="str">
            <v>SYBR</v>
          </cell>
          <cell r="D76" t="str">
            <v>Unkn</v>
          </cell>
          <cell r="E76">
            <v>25</v>
          </cell>
          <cell r="F76">
            <v>12.89119107036508</v>
          </cell>
          <cell r="G76">
            <v>13.463547989211854</v>
          </cell>
          <cell r="H76">
            <v>0.5498847728062779</v>
          </cell>
          <cell r="I76">
            <v>151562368.0824272</v>
          </cell>
          <cell r="J76">
            <v>1894529.60103034</v>
          </cell>
          <cell r="K76">
            <v>30.824735341060595</v>
          </cell>
          <cell r="L76">
            <v>1.4888993564628901</v>
          </cell>
          <cell r="M76">
            <v>38.426863343494524</v>
          </cell>
          <cell r="N76">
            <v>7.5196691228336165</v>
          </cell>
        </row>
        <row r="77">
          <cell r="A77" t="str">
            <v>Y122</v>
          </cell>
          <cell r="B77" t="str">
            <v>B10</v>
          </cell>
          <cell r="C77" t="str">
            <v>SYBR</v>
          </cell>
          <cell r="D77" t="str">
            <v>Unkn</v>
          </cell>
          <cell r="E77">
            <v>26</v>
          </cell>
          <cell r="F77">
            <v>9.760106419432871</v>
          </cell>
          <cell r="G77">
            <v>9.6879561692187366</v>
          </cell>
          <cell r="H77">
            <v>0.43876786641306437</v>
          </cell>
          <cell r="I77">
            <v>554493444.53477597</v>
          </cell>
          <cell r="J77">
            <v>6931168.0566846998</v>
          </cell>
          <cell r="K77">
            <v>9.9137183581208603</v>
          </cell>
          <cell r="L77">
            <v>0.99623657673864829</v>
          </cell>
          <cell r="M77">
            <v>9.7384175476871864</v>
          </cell>
          <cell r="N77">
            <v>1.5137354671107577</v>
          </cell>
        </row>
        <row r="78">
          <cell r="A78" t="str">
            <v>Y122</v>
          </cell>
          <cell r="B78" t="str">
            <v>B11</v>
          </cell>
          <cell r="C78" t="str">
            <v>SYBR</v>
          </cell>
          <cell r="D78" t="str">
            <v>Unkn</v>
          </cell>
          <cell r="E78">
            <v>26</v>
          </cell>
          <cell r="F78">
            <v>10.08617702226735</v>
          </cell>
          <cell r="G78">
            <v>9.6879561692187366</v>
          </cell>
          <cell r="H78">
            <v>0.43876786641306437</v>
          </cell>
          <cell r="I78">
            <v>554493444.53477597</v>
          </cell>
          <cell r="J78">
            <v>6931168.0566846998</v>
          </cell>
          <cell r="K78">
            <v>11.1568704867947</v>
          </cell>
          <cell r="L78">
            <v>1.0475423916520095</v>
          </cell>
          <cell r="M78">
            <v>9.7384175476871864</v>
          </cell>
          <cell r="N78">
            <v>1.5137354671107577</v>
          </cell>
        </row>
        <row r="79">
          <cell r="A79" t="str">
            <v>Y122</v>
          </cell>
          <cell r="B79" t="str">
            <v>B12</v>
          </cell>
          <cell r="C79" t="str">
            <v>SYBR</v>
          </cell>
          <cell r="D79" t="str">
            <v>Unkn</v>
          </cell>
          <cell r="E79">
            <v>26</v>
          </cell>
          <cell r="F79">
            <v>9.2175850659559853</v>
          </cell>
          <cell r="G79">
            <v>9.6879561692187366</v>
          </cell>
          <cell r="H79">
            <v>0.43876786641306437</v>
          </cell>
          <cell r="I79">
            <v>554493444.53477597</v>
          </cell>
          <cell r="J79">
            <v>6931168.0566846998</v>
          </cell>
          <cell r="K79">
            <v>8.1446637981459968</v>
          </cell>
          <cell r="L79">
            <v>0.91087316186447564</v>
          </cell>
          <cell r="M79">
            <v>9.7384175476871864</v>
          </cell>
          <cell r="N79">
            <v>1.5137354671107577</v>
          </cell>
        </row>
        <row r="80">
          <cell r="A80" t="str">
            <v>10-1 Std.</v>
          </cell>
          <cell r="B80" t="str">
            <v>C10</v>
          </cell>
          <cell r="C80" t="str">
            <v>SYBR</v>
          </cell>
          <cell r="D80" t="str">
            <v>Std</v>
          </cell>
          <cell r="E80">
            <v>5</v>
          </cell>
          <cell r="F80">
            <v>9.1010150257587057</v>
          </cell>
          <cell r="G80">
            <v>9.1593230121665314</v>
          </cell>
          <cell r="H80">
            <v>6.5590231251511671E-2</v>
          </cell>
          <cell r="I80">
            <v>0</v>
          </cell>
          <cell r="J80">
            <v>821000000</v>
          </cell>
          <cell r="K80">
            <v>8.2100000000000009</v>
          </cell>
          <cell r="L80">
            <v>0.91434315711944081</v>
          </cell>
          <cell r="M80">
            <v>8.2100000000000009</v>
          </cell>
          <cell r="N80">
            <v>0</v>
          </cell>
        </row>
        <row r="81">
          <cell r="A81" t="str">
            <v>10-1 Std.</v>
          </cell>
          <cell r="B81" t="str">
            <v>C11</v>
          </cell>
          <cell r="C81" t="str">
            <v>SYBR</v>
          </cell>
          <cell r="D81" t="str">
            <v>Std</v>
          </cell>
          <cell r="E81">
            <v>5</v>
          </cell>
          <cell r="F81">
            <v>9.1466175682454018</v>
          </cell>
          <cell r="G81">
            <v>9.1593230121665314</v>
          </cell>
          <cell r="H81">
            <v>6.5590231251511671E-2</v>
          </cell>
          <cell r="I81">
            <v>0</v>
          </cell>
          <cell r="J81">
            <v>821000000</v>
          </cell>
          <cell r="K81">
            <v>8.2100000000000009</v>
          </cell>
          <cell r="L81">
            <v>0.91434315711944081</v>
          </cell>
          <cell r="M81">
            <v>8.2100000000000009</v>
          </cell>
          <cell r="N81">
            <v>0</v>
          </cell>
        </row>
        <row r="82">
          <cell r="A82" t="str">
            <v>10-1 Std.</v>
          </cell>
          <cell r="B82" t="str">
            <v>C12</v>
          </cell>
          <cell r="C82" t="str">
            <v>SYBR</v>
          </cell>
          <cell r="D82" t="str">
            <v>Std</v>
          </cell>
          <cell r="E82">
            <v>5</v>
          </cell>
          <cell r="F82">
            <v>9.2303364424954868</v>
          </cell>
          <cell r="G82">
            <v>9.1593230121665314</v>
          </cell>
          <cell r="H82">
            <v>6.5590231251511671E-2</v>
          </cell>
          <cell r="I82">
            <v>0</v>
          </cell>
          <cell r="J82">
            <v>821000000</v>
          </cell>
          <cell r="K82">
            <v>8.2100000000000009</v>
          </cell>
          <cell r="L82">
            <v>0.91434315711944081</v>
          </cell>
          <cell r="M82">
            <v>8.2100000000000009</v>
          </cell>
          <cell r="N82">
            <v>0</v>
          </cell>
        </row>
        <row r="83">
          <cell r="A83" t="str">
            <v>10-2 Std.</v>
          </cell>
          <cell r="B83" t="str">
            <v>D10</v>
          </cell>
          <cell r="C83" t="str">
            <v>SYBR</v>
          </cell>
          <cell r="D83" t="str">
            <v>Std</v>
          </cell>
          <cell r="E83">
            <v>4</v>
          </cell>
          <cell r="F83">
            <v>13.063729728668845</v>
          </cell>
          <cell r="G83">
            <v>13.234483700433829</v>
          </cell>
          <cell r="H83">
            <v>0.17747985955433768</v>
          </cell>
          <cell r="I83">
            <v>0</v>
          </cell>
          <cell r="J83">
            <v>82100000</v>
          </cell>
          <cell r="K83">
            <v>82.1</v>
          </cell>
          <cell r="L83">
            <v>1.9143431571194407</v>
          </cell>
          <cell r="M83">
            <v>82.1</v>
          </cell>
          <cell r="N83">
            <v>0</v>
          </cell>
        </row>
        <row r="84">
          <cell r="A84" t="str">
            <v>10-2 Std.</v>
          </cell>
          <cell r="B84" t="str">
            <v>D11</v>
          </cell>
          <cell r="C84" t="str">
            <v>SYBR</v>
          </cell>
          <cell r="D84" t="str">
            <v>Std</v>
          </cell>
          <cell r="E84">
            <v>4</v>
          </cell>
          <cell r="F84">
            <v>13.418000440709175</v>
          </cell>
          <cell r="G84">
            <v>13.234483700433829</v>
          </cell>
          <cell r="H84">
            <v>0.17747985955433768</v>
          </cell>
          <cell r="I84">
            <v>0</v>
          </cell>
          <cell r="J84">
            <v>82100000</v>
          </cell>
          <cell r="K84">
            <v>82.1</v>
          </cell>
          <cell r="L84">
            <v>1.9143431571194407</v>
          </cell>
          <cell r="M84">
            <v>82.1</v>
          </cell>
          <cell r="N84">
            <v>0</v>
          </cell>
        </row>
        <row r="85">
          <cell r="A85" t="str">
            <v>10-2 Std.</v>
          </cell>
          <cell r="B85" t="str">
            <v>D12</v>
          </cell>
          <cell r="C85" t="str">
            <v>SYBR</v>
          </cell>
          <cell r="D85" t="str">
            <v>Std</v>
          </cell>
          <cell r="E85">
            <v>4</v>
          </cell>
          <cell r="F85">
            <v>13.221720931923471</v>
          </cell>
          <cell r="G85">
            <v>13.234483700433829</v>
          </cell>
          <cell r="H85">
            <v>0.17747985955433768</v>
          </cell>
          <cell r="I85">
            <v>0</v>
          </cell>
          <cell r="J85">
            <v>82100000</v>
          </cell>
          <cell r="K85">
            <v>82.1</v>
          </cell>
          <cell r="L85">
            <v>1.9143431571194407</v>
          </cell>
          <cell r="M85">
            <v>82.1</v>
          </cell>
          <cell r="N85">
            <v>0</v>
          </cell>
        </row>
        <row r="86">
          <cell r="A86" t="str">
            <v>10-3 Std.</v>
          </cell>
          <cell r="B86" t="str">
            <v>E10</v>
          </cell>
          <cell r="C86" t="str">
            <v>SYBR</v>
          </cell>
          <cell r="D86" t="str">
            <v>Std</v>
          </cell>
          <cell r="E86">
            <v>3</v>
          </cell>
          <cell r="F86">
            <v>24.900596736915098</v>
          </cell>
          <cell r="G86">
            <v>25.287121653065327</v>
          </cell>
          <cell r="H86">
            <v>0.50764359077845145</v>
          </cell>
          <cell r="I86">
            <v>0</v>
          </cell>
          <cell r="J86">
            <v>8210000</v>
          </cell>
          <cell r="K86">
            <v>821</v>
          </cell>
          <cell r="L86">
            <v>2.9143431571194407</v>
          </cell>
          <cell r="M86">
            <v>821</v>
          </cell>
          <cell r="N86">
            <v>0</v>
          </cell>
        </row>
        <row r="87">
          <cell r="A87" t="str">
            <v>10-3 Std.</v>
          </cell>
          <cell r="B87" t="str">
            <v>E11</v>
          </cell>
          <cell r="C87" t="str">
            <v>SYBR</v>
          </cell>
          <cell r="D87" t="str">
            <v>Std</v>
          </cell>
          <cell r="E87">
            <v>3</v>
          </cell>
          <cell r="F87">
            <v>25.862026459622282</v>
          </cell>
          <cell r="G87">
            <v>25.287121653065327</v>
          </cell>
          <cell r="H87">
            <v>0.50764359077845145</v>
          </cell>
          <cell r="I87">
            <v>0</v>
          </cell>
          <cell r="J87">
            <v>8210000</v>
          </cell>
          <cell r="K87">
            <v>821</v>
          </cell>
          <cell r="L87">
            <v>2.9143431571194407</v>
          </cell>
          <cell r="M87">
            <v>821</v>
          </cell>
          <cell r="N87">
            <v>0</v>
          </cell>
        </row>
        <row r="88">
          <cell r="A88" t="str">
            <v>10-3 Std.</v>
          </cell>
          <cell r="B88" t="str">
            <v>E12</v>
          </cell>
          <cell r="C88" t="str">
            <v>SYBR</v>
          </cell>
          <cell r="D88" t="str">
            <v>Std</v>
          </cell>
          <cell r="E88">
            <v>3</v>
          </cell>
          <cell r="F88">
            <v>25.098741762658605</v>
          </cell>
          <cell r="G88">
            <v>25.287121653065327</v>
          </cell>
          <cell r="H88">
            <v>0.50764359077845145</v>
          </cell>
          <cell r="I88">
            <v>0</v>
          </cell>
          <cell r="J88">
            <v>8210000</v>
          </cell>
          <cell r="K88">
            <v>821</v>
          </cell>
          <cell r="L88">
            <v>2.9143431571194407</v>
          </cell>
          <cell r="M88">
            <v>821</v>
          </cell>
          <cell r="N88">
            <v>0</v>
          </cell>
        </row>
        <row r="89">
          <cell r="A89" t="str">
            <v>10-4 Std.</v>
          </cell>
          <cell r="B89" t="str">
            <v>F10</v>
          </cell>
          <cell r="C89" t="str">
            <v>SYBR</v>
          </cell>
          <cell r="D89" t="str">
            <v>Std</v>
          </cell>
          <cell r="E89">
            <v>2</v>
          </cell>
          <cell r="F89">
            <v>31.007836819884524</v>
          </cell>
          <cell r="G89">
            <v>29.035714448338528</v>
          </cell>
          <cell r="H89">
            <v>1.7092588376943318</v>
          </cell>
          <cell r="I89">
            <v>0</v>
          </cell>
          <cell r="J89">
            <v>821000</v>
          </cell>
          <cell r="K89">
            <v>8210</v>
          </cell>
          <cell r="L89">
            <v>3.9143431571194407</v>
          </cell>
          <cell r="M89">
            <v>8210</v>
          </cell>
          <cell r="N89">
            <v>0</v>
          </cell>
        </row>
        <row r="90">
          <cell r="A90" t="str">
            <v>10-4 Std.</v>
          </cell>
          <cell r="B90" t="str">
            <v>F11</v>
          </cell>
          <cell r="C90" t="str">
            <v>SYBR</v>
          </cell>
          <cell r="D90" t="str">
            <v>Std</v>
          </cell>
          <cell r="E90">
            <v>2</v>
          </cell>
          <cell r="F90">
            <v>28.117592853173839</v>
          </cell>
          <cell r="G90">
            <v>29.035714448338528</v>
          </cell>
          <cell r="H90">
            <v>1.7092588376943318</v>
          </cell>
          <cell r="I90">
            <v>0</v>
          </cell>
          <cell r="J90">
            <v>821000</v>
          </cell>
          <cell r="K90">
            <v>8210</v>
          </cell>
          <cell r="L90">
            <v>3.9143431571194407</v>
          </cell>
          <cell r="M90">
            <v>8210</v>
          </cell>
          <cell r="N90">
            <v>0</v>
          </cell>
        </row>
        <row r="91">
          <cell r="A91" t="str">
            <v>10-4 Std.</v>
          </cell>
          <cell r="B91" t="str">
            <v>F12</v>
          </cell>
          <cell r="C91" t="str">
            <v>SYBR</v>
          </cell>
          <cell r="D91" t="str">
            <v>Std</v>
          </cell>
          <cell r="E91">
            <v>2</v>
          </cell>
          <cell r="F91">
            <v>27.98171367195722</v>
          </cell>
          <cell r="G91">
            <v>29.035714448338528</v>
          </cell>
          <cell r="H91">
            <v>1.7092588376943318</v>
          </cell>
          <cell r="I91">
            <v>0</v>
          </cell>
          <cell r="J91">
            <v>821000</v>
          </cell>
          <cell r="K91">
            <v>8210</v>
          </cell>
          <cell r="L91">
            <v>3.9143431571194407</v>
          </cell>
          <cell r="M91">
            <v>8210</v>
          </cell>
          <cell r="N91">
            <v>0</v>
          </cell>
        </row>
        <row r="92">
          <cell r="A92" t="str">
            <v>10-5 Std.</v>
          </cell>
          <cell r="B92" t="str">
            <v>G10</v>
          </cell>
          <cell r="C92" t="str">
            <v>SYBR</v>
          </cell>
          <cell r="D92" t="str">
            <v>Std</v>
          </cell>
          <cell r="E92">
            <v>1</v>
          </cell>
          <cell r="F92">
            <v>33.276281755356074</v>
          </cell>
          <cell r="G92">
            <v>33.035866171326582</v>
          </cell>
          <cell r="H92">
            <v>0.20895593029639031</v>
          </cell>
          <cell r="I92">
            <v>0</v>
          </cell>
          <cell r="J92">
            <v>82100</v>
          </cell>
          <cell r="K92">
            <v>82100</v>
          </cell>
          <cell r="L92">
            <v>4.9143431571194407</v>
          </cell>
          <cell r="M92">
            <v>82100</v>
          </cell>
          <cell r="N92">
            <v>0</v>
          </cell>
        </row>
        <row r="93">
          <cell r="A93" t="str">
            <v>10-5 Std.</v>
          </cell>
          <cell r="B93" t="str">
            <v>G11</v>
          </cell>
          <cell r="C93" t="str">
            <v>SYBR</v>
          </cell>
          <cell r="D93" t="str">
            <v>Std</v>
          </cell>
          <cell r="E93">
            <v>1</v>
          </cell>
          <cell r="F93">
            <v>32.933345691794251</v>
          </cell>
          <cell r="G93">
            <v>33.035866171326582</v>
          </cell>
          <cell r="H93">
            <v>0.20895593029639031</v>
          </cell>
          <cell r="I93">
            <v>0</v>
          </cell>
          <cell r="J93">
            <v>82100</v>
          </cell>
          <cell r="K93">
            <v>82100</v>
          </cell>
          <cell r="L93">
            <v>4.9143431571194407</v>
          </cell>
          <cell r="M93">
            <v>82100</v>
          </cell>
          <cell r="N93">
            <v>0</v>
          </cell>
        </row>
        <row r="94">
          <cell r="A94" t="str">
            <v>10-5 Std.</v>
          </cell>
          <cell r="B94" t="str">
            <v>G12</v>
          </cell>
          <cell r="C94" t="str">
            <v>SYBR</v>
          </cell>
          <cell r="D94" t="str">
            <v>Std</v>
          </cell>
          <cell r="E94">
            <v>1</v>
          </cell>
          <cell r="F94">
            <v>32.897971066829435</v>
          </cell>
          <cell r="G94">
            <v>33.035866171326582</v>
          </cell>
          <cell r="H94">
            <v>0.20895593029639031</v>
          </cell>
          <cell r="I94">
            <v>0</v>
          </cell>
          <cell r="J94">
            <v>82100</v>
          </cell>
          <cell r="K94">
            <v>82100</v>
          </cell>
          <cell r="L94">
            <v>4.9143431571194407</v>
          </cell>
          <cell r="M94">
            <v>82100</v>
          </cell>
          <cell r="N94">
            <v>0</v>
          </cell>
        </row>
        <row r="95">
          <cell r="A95" t="str">
            <v>Con</v>
          </cell>
          <cell r="B95" t="str">
            <v>H10</v>
          </cell>
          <cell r="C95" t="str">
            <v>SYBR</v>
          </cell>
          <cell r="D95" t="str">
            <v>NTC</v>
          </cell>
          <cell r="E95">
            <v>1</v>
          </cell>
          <cell r="F95">
            <v>36.654340215725831</v>
          </cell>
          <cell r="G95">
            <v>35.826718379841644</v>
          </cell>
          <cell r="H95">
            <v>0.79656197237117687</v>
          </cell>
          <cell r="I95">
            <v>0</v>
          </cell>
          <cell r="J95">
            <v>0</v>
          </cell>
          <cell r="K95">
            <v>0</v>
          </cell>
          <cell r="L95" t="e">
            <v>#NUM!</v>
          </cell>
          <cell r="M95">
            <v>0</v>
          </cell>
          <cell r="N95">
            <v>0</v>
          </cell>
        </row>
        <row r="96">
          <cell r="A96" t="str">
            <v>Con</v>
          </cell>
          <cell r="B96" t="str">
            <v>H11</v>
          </cell>
          <cell r="C96" t="str">
            <v>SYBR</v>
          </cell>
          <cell r="D96" t="str">
            <v>NTC</v>
          </cell>
          <cell r="E96">
            <v>1</v>
          </cell>
          <cell r="F96">
            <v>35.065355237904903</v>
          </cell>
          <cell r="G96">
            <v>35.826718379841644</v>
          </cell>
          <cell r="H96">
            <v>0.79656197237117687</v>
          </cell>
          <cell r="I96">
            <v>0</v>
          </cell>
          <cell r="J96">
            <v>0</v>
          </cell>
          <cell r="K96">
            <v>0</v>
          </cell>
          <cell r="L96" t="e">
            <v>#NUM!</v>
          </cell>
          <cell r="M96">
            <v>0</v>
          </cell>
          <cell r="N96">
            <v>0</v>
          </cell>
        </row>
        <row r="97">
          <cell r="A97" t="str">
            <v>Con</v>
          </cell>
          <cell r="B97" t="str">
            <v>H12</v>
          </cell>
          <cell r="C97" t="str">
            <v>SYBR</v>
          </cell>
          <cell r="D97" t="str">
            <v>NTC</v>
          </cell>
          <cell r="E97">
            <v>1</v>
          </cell>
          <cell r="F97">
            <v>35.760459685894205</v>
          </cell>
          <cell r="G97">
            <v>35.826718379841644</v>
          </cell>
          <cell r="H97">
            <v>0.79656197237117687</v>
          </cell>
          <cell r="I97">
            <v>0</v>
          </cell>
          <cell r="J97">
            <v>0</v>
          </cell>
          <cell r="K97">
            <v>0</v>
          </cell>
          <cell r="L97" t="e">
            <v>#NUM!</v>
          </cell>
          <cell r="M97">
            <v>0</v>
          </cell>
          <cell r="N97">
            <v>0</v>
          </cell>
        </row>
        <row r="99">
          <cell r="A99" t="str">
            <v>Second Batch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Y121</v>
          </cell>
          <cell r="B100" t="str">
            <v>A01</v>
          </cell>
          <cell r="C100" t="str">
            <v>SYBR</v>
          </cell>
          <cell r="D100" t="str">
            <v>Unkn</v>
          </cell>
          <cell r="E100">
            <v>1</v>
          </cell>
          <cell r="F100">
            <v>17.772062682421076</v>
          </cell>
          <cell r="G100">
            <v>17.539435529086422</v>
          </cell>
          <cell r="H100">
            <v>0.62298375872505307</v>
          </cell>
          <cell r="I100">
            <v>87159119.085264996</v>
          </cell>
          <cell r="J100">
            <v>1089488.9885658124</v>
          </cell>
          <cell r="K100">
            <v>87532800.670763701</v>
          </cell>
          <cell r="L100">
            <v>7.9421708242335098</v>
          </cell>
          <cell r="M100">
            <v>98779853.119224548</v>
          </cell>
          <cell r="N100">
            <v>27070552.204633731</v>
          </cell>
        </row>
        <row r="101">
          <cell r="A101" t="str">
            <v>Y121</v>
          </cell>
          <cell r="B101" t="str">
            <v>A02</v>
          </cell>
          <cell r="C101" t="str">
            <v>SYBR</v>
          </cell>
          <cell r="D101" t="str">
            <v>Unkn</v>
          </cell>
          <cell r="E101">
            <v>1</v>
          </cell>
          <cell r="F101">
            <v>18.012632104395941</v>
          </cell>
          <cell r="G101">
            <v>17.539435529086422</v>
          </cell>
          <cell r="H101">
            <v>0.62298375872505307</v>
          </cell>
          <cell r="I101">
            <v>87159119.085264996</v>
          </cell>
          <cell r="J101">
            <v>1089488.9885658124</v>
          </cell>
          <cell r="K101">
            <v>79145852.641895726</v>
          </cell>
          <cell r="L101">
            <v>7.8984281621303971</v>
          </cell>
          <cell r="M101">
            <v>98779853.119224548</v>
          </cell>
          <cell r="N101">
            <v>27070552.204633731</v>
          </cell>
        </row>
        <row r="102">
          <cell r="A102" t="str">
            <v>Y121</v>
          </cell>
          <cell r="B102" t="str">
            <v>A03</v>
          </cell>
          <cell r="C102" t="str">
            <v>SYBR</v>
          </cell>
          <cell r="D102" t="str">
            <v>Unkn</v>
          </cell>
          <cell r="E102">
            <v>1</v>
          </cell>
          <cell r="F102">
            <v>16.833611800442259</v>
          </cell>
          <cell r="G102">
            <v>17.539435529086422</v>
          </cell>
          <cell r="H102">
            <v>0.62298375872505307</v>
          </cell>
          <cell r="I102">
            <v>87159119.085264996</v>
          </cell>
          <cell r="J102">
            <v>1089488.9885658124</v>
          </cell>
          <cell r="K102">
            <v>129660906.04501422</v>
          </cell>
          <cell r="L102">
            <v>8.1128090520422607</v>
          </cell>
          <cell r="M102">
            <v>98779853.119224548</v>
          </cell>
          <cell r="N102">
            <v>27070552.204633731</v>
          </cell>
        </row>
        <row r="103">
          <cell r="A103" t="str">
            <v>Y120</v>
          </cell>
          <cell r="B103" t="str">
            <v>B01</v>
          </cell>
          <cell r="C103" t="str">
            <v>SYBR</v>
          </cell>
          <cell r="D103" t="str">
            <v>Unkn</v>
          </cell>
          <cell r="E103">
            <v>2</v>
          </cell>
          <cell r="F103">
            <v>17.368023546486111</v>
          </cell>
          <cell r="G103">
            <v>16.745818947221224</v>
          </cell>
          <cell r="H103">
            <v>0.54393484643973544</v>
          </cell>
          <cell r="I103">
            <v>119855735.35931203</v>
          </cell>
          <cell r="J103">
            <v>1498196.6919914004</v>
          </cell>
          <cell r="K103">
            <v>103666188.91842684</v>
          </cell>
          <cell r="L103">
            <v>8.0156371328547404</v>
          </cell>
          <cell r="M103">
            <v>136757189.90149748</v>
          </cell>
          <cell r="N103">
            <v>29050823.526525844</v>
          </cell>
        </row>
        <row r="104">
          <cell r="A104" t="str">
            <v>Y120</v>
          </cell>
          <cell r="B104" t="str">
            <v>B02</v>
          </cell>
          <cell r="C104" t="str">
            <v>SYBR</v>
          </cell>
          <cell r="D104" t="str">
            <v>Unkn</v>
          </cell>
          <cell r="E104">
            <v>2</v>
          </cell>
          <cell r="F104">
            <v>16.360479226690462</v>
          </cell>
          <cell r="G104">
            <v>16.745818947221224</v>
          </cell>
          <cell r="H104">
            <v>0.54393484643973544</v>
          </cell>
          <cell r="I104">
            <v>119855735.35931203</v>
          </cell>
          <cell r="J104">
            <v>1498196.6919914004</v>
          </cell>
          <cell r="K104">
            <v>158066049.29439235</v>
          </cell>
          <cell r="L104">
            <v>8.1988385986642047</v>
          </cell>
          <cell r="M104">
            <v>136757189.90149748</v>
          </cell>
          <cell r="N104">
            <v>29050823.526525844</v>
          </cell>
        </row>
        <row r="105">
          <cell r="A105" t="str">
            <v>Y120</v>
          </cell>
          <cell r="B105" t="str">
            <v>B03</v>
          </cell>
          <cell r="C105" t="str">
            <v>SYBR</v>
          </cell>
          <cell r="D105" t="str">
            <v>Unkn</v>
          </cell>
          <cell r="E105">
            <v>2</v>
          </cell>
          <cell r="F105">
            <v>16.508954068487096</v>
          </cell>
          <cell r="G105">
            <v>16.745818947221224</v>
          </cell>
          <cell r="H105">
            <v>0.54393484643973544</v>
          </cell>
          <cell r="I105">
            <v>119855735.35931203</v>
          </cell>
          <cell r="J105">
            <v>1498196.6919914004</v>
          </cell>
          <cell r="K105">
            <v>148539331.49167323</v>
          </cell>
          <cell r="L105">
            <v>8.1718414650210036</v>
          </cell>
          <cell r="M105">
            <v>136757189.90149748</v>
          </cell>
          <cell r="N105">
            <v>29050823.526525844</v>
          </cell>
        </row>
        <row r="106">
          <cell r="A106" t="str">
            <v>Y119</v>
          </cell>
          <cell r="B106" t="str">
            <v>C01</v>
          </cell>
          <cell r="C106" t="str">
            <v>SYBR</v>
          </cell>
          <cell r="D106" t="str">
            <v>Unkn</v>
          </cell>
          <cell r="E106">
            <v>3</v>
          </cell>
          <cell r="F106">
            <v>17.264193758274558</v>
          </cell>
          <cell r="G106">
            <v>16.768091431395266</v>
          </cell>
          <cell r="H106">
            <v>0.69202516902900413</v>
          </cell>
          <cell r="I106">
            <v>118788993.97404684</v>
          </cell>
          <cell r="J106">
            <v>1484862.4246755855</v>
          </cell>
          <cell r="K106">
            <v>108272077.62122966</v>
          </cell>
          <cell r="L106">
            <v>8.0345164704891392</v>
          </cell>
          <cell r="M106">
            <v>137211854.17818511</v>
          </cell>
          <cell r="N106">
            <v>42135792.346542142</v>
          </cell>
        </row>
        <row r="107">
          <cell r="A107" t="str">
            <v>Y119</v>
          </cell>
          <cell r="B107" t="str">
            <v>C02</v>
          </cell>
          <cell r="C107" t="str">
            <v>SYBR</v>
          </cell>
          <cell r="D107" t="str">
            <v>Unkn</v>
          </cell>
          <cell r="E107">
            <v>3</v>
          </cell>
          <cell r="F107">
            <v>17.062544365192068</v>
          </cell>
          <cell r="G107">
            <v>16.768091431395266</v>
          </cell>
          <cell r="H107">
            <v>0.69202516902900413</v>
          </cell>
          <cell r="I107">
            <v>118788993.97404684</v>
          </cell>
          <cell r="J107">
            <v>1484862.4246755855</v>
          </cell>
          <cell r="K107">
            <v>117810043.41017215</v>
          </cell>
          <cell r="L107">
            <v>8.0711823160171985</v>
          </cell>
          <cell r="M107">
            <v>137211854.17818511</v>
          </cell>
          <cell r="N107">
            <v>42135792.346542142</v>
          </cell>
        </row>
        <row r="108">
          <cell r="A108" t="str">
            <v>Y119</v>
          </cell>
          <cell r="B108" t="str">
            <v>C03</v>
          </cell>
          <cell r="C108" t="str">
            <v>SYBR</v>
          </cell>
          <cell r="D108" t="str">
            <v>Unkn</v>
          </cell>
          <cell r="E108">
            <v>3</v>
          </cell>
          <cell r="F108">
            <v>15.977536170719169</v>
          </cell>
          <cell r="G108">
            <v>16.768091431395266</v>
          </cell>
          <cell r="H108">
            <v>0.69202516902900413</v>
          </cell>
          <cell r="I108">
            <v>118788993.97404684</v>
          </cell>
          <cell r="J108">
            <v>1484862.4246755855</v>
          </cell>
          <cell r="K108">
            <v>185553441.50315353</v>
          </cell>
          <cell r="L108">
            <v>8.2684690137210097</v>
          </cell>
          <cell r="M108">
            <v>137211854.17818511</v>
          </cell>
          <cell r="N108">
            <v>42135792.346542142</v>
          </cell>
        </row>
        <row r="109">
          <cell r="A109" t="str">
            <v>Y118</v>
          </cell>
          <cell r="B109" t="str">
            <v>D01</v>
          </cell>
          <cell r="C109" t="str">
            <v>SYBR</v>
          </cell>
          <cell r="D109" t="str">
            <v>Unkn</v>
          </cell>
          <cell r="E109">
            <v>4</v>
          </cell>
          <cell r="F109">
            <v>18.384277247057888</v>
          </cell>
          <cell r="G109">
            <v>17.691827242378206</v>
          </cell>
          <cell r="H109">
            <v>0.80560658862829038</v>
          </cell>
          <cell r="I109">
            <v>81987450.448047638</v>
          </cell>
          <cell r="J109">
            <v>1024843.1306005955</v>
          </cell>
          <cell r="K109">
            <v>67741068.572974011</v>
          </cell>
          <cell r="L109">
            <v>7.8308520430863773</v>
          </cell>
          <cell r="M109">
            <v>94119886.174901605</v>
          </cell>
          <cell r="N109">
            <v>32966903.426484488</v>
          </cell>
        </row>
        <row r="110">
          <cell r="A110" t="str">
            <v>Y118</v>
          </cell>
          <cell r="B110" t="str">
            <v>D02</v>
          </cell>
          <cell r="C110" t="str">
            <v>SYBR</v>
          </cell>
          <cell r="D110" t="str">
            <v>Unkn</v>
          </cell>
          <cell r="E110">
            <v>4</v>
          </cell>
          <cell r="F110">
            <v>17.883549002186477</v>
          </cell>
          <cell r="G110">
            <v>17.691827242378206</v>
          </cell>
          <cell r="H110">
            <v>0.80560658862829038</v>
          </cell>
          <cell r="I110">
            <v>81987450.448047638</v>
          </cell>
          <cell r="J110">
            <v>1024843.1306005955</v>
          </cell>
          <cell r="K110">
            <v>83540929.277434856</v>
          </cell>
          <cell r="L110">
            <v>7.9218993018821484</v>
          </cell>
          <cell r="M110">
            <v>94119886.174901605</v>
          </cell>
          <cell r="N110">
            <v>32966903.426484488</v>
          </cell>
        </row>
        <row r="111">
          <cell r="A111" t="str">
            <v>Y118</v>
          </cell>
          <cell r="B111" t="str">
            <v>D03</v>
          </cell>
          <cell r="C111" t="str">
            <v>SYBR</v>
          </cell>
          <cell r="D111" t="str">
            <v>Unkn</v>
          </cell>
          <cell r="E111">
            <v>4</v>
          </cell>
          <cell r="F111">
            <v>16.807655477890247</v>
          </cell>
          <cell r="G111">
            <v>17.691827242378206</v>
          </cell>
          <cell r="H111">
            <v>0.80560658862829038</v>
          </cell>
          <cell r="I111">
            <v>81987450.448047638</v>
          </cell>
          <cell r="J111">
            <v>1024843.1306005955</v>
          </cell>
          <cell r="K111">
            <v>131077660.67429598</v>
          </cell>
          <cell r="L111">
            <v>8.117528681983222</v>
          </cell>
          <cell r="M111">
            <v>94119886.174901605</v>
          </cell>
          <cell r="N111">
            <v>32966903.426484488</v>
          </cell>
        </row>
        <row r="112">
          <cell r="A112" t="str">
            <v>Y117</v>
          </cell>
          <cell r="B112" t="str">
            <v>E01</v>
          </cell>
          <cell r="C112" t="str">
            <v>SYBR</v>
          </cell>
          <cell r="D112" t="str">
            <v>Unkn</v>
          </cell>
          <cell r="E112">
            <v>5</v>
          </cell>
          <cell r="F112">
            <v>17.187828124845041</v>
          </cell>
          <cell r="G112">
            <v>16.895656748678071</v>
          </cell>
          <cell r="H112">
            <v>0.62531486598533881</v>
          </cell>
          <cell r="I112">
            <v>112859618.21494283</v>
          </cell>
          <cell r="J112">
            <v>1410745.2276867854</v>
          </cell>
          <cell r="K112">
            <v>111789756.33232947</v>
          </cell>
          <cell r="L112">
            <v>8.0484020095238815</v>
          </cell>
          <cell r="M112">
            <v>129377870.60373934</v>
          </cell>
          <cell r="N112">
            <v>35858379.3124521</v>
          </cell>
        </row>
        <row r="113">
          <cell r="A113" t="str">
            <v>Y117</v>
          </cell>
          <cell r="B113" t="str">
            <v>E02</v>
          </cell>
          <cell r="C113" t="str">
            <v>SYBR</v>
          </cell>
          <cell r="D113" t="str">
            <v>Unkn</v>
          </cell>
          <cell r="E113">
            <v>5</v>
          </cell>
          <cell r="F113">
            <v>17.321406348797218</v>
          </cell>
          <cell r="G113">
            <v>16.895656748678071</v>
          </cell>
          <cell r="H113">
            <v>0.62531486598533881</v>
          </cell>
          <cell r="I113">
            <v>112859618.21494283</v>
          </cell>
          <cell r="J113">
            <v>1410745.2276867854</v>
          </cell>
          <cell r="K113">
            <v>105709379.40759632</v>
          </cell>
          <cell r="L113">
            <v>8.0241135232037681</v>
          </cell>
          <cell r="M113">
            <v>129377870.60373934</v>
          </cell>
          <cell r="N113">
            <v>35858379.3124521</v>
          </cell>
        </row>
        <row r="114">
          <cell r="A114" t="str">
            <v>Y117</v>
          </cell>
          <cell r="B114" t="str">
            <v>E03</v>
          </cell>
          <cell r="C114" t="str">
            <v>SYBR</v>
          </cell>
          <cell r="D114" t="str">
            <v>Unkn</v>
          </cell>
          <cell r="E114">
            <v>5</v>
          </cell>
          <cell r="F114">
            <v>16.177735772391955</v>
          </cell>
          <cell r="G114">
            <v>16.895656748678071</v>
          </cell>
          <cell r="H114">
            <v>0.62531486598533881</v>
          </cell>
          <cell r="I114">
            <v>112859618.21494283</v>
          </cell>
          <cell r="J114">
            <v>1410745.2276867854</v>
          </cell>
          <cell r="K114">
            <v>170634476.07129222</v>
          </cell>
          <cell r="L114">
            <v>8.232066783307598</v>
          </cell>
          <cell r="M114">
            <v>129377870.60373934</v>
          </cell>
          <cell r="N114">
            <v>35858379.3124521</v>
          </cell>
        </row>
        <row r="115">
          <cell r="A115" t="str">
            <v>Y116</v>
          </cell>
          <cell r="B115" t="str">
            <v>F01</v>
          </cell>
          <cell r="C115" t="str">
            <v>SYBR</v>
          </cell>
          <cell r="D115" t="str">
            <v>Unkn</v>
          </cell>
          <cell r="E115">
            <v>6</v>
          </cell>
          <cell r="F115">
            <v>21.284934380266105</v>
          </cell>
          <cell r="G115">
            <v>20.758378045457427</v>
          </cell>
          <cell r="H115">
            <v>0.48301847383409308</v>
          </cell>
          <cell r="I115">
            <v>23942838.415650424</v>
          </cell>
          <cell r="J115">
            <v>299285.48019563028</v>
          </cell>
          <cell r="K115">
            <v>20110666.851687331</v>
          </cell>
          <cell r="L115">
            <v>7.303426471651262</v>
          </cell>
          <cell r="M115">
            <v>25406724.130544692</v>
          </cell>
          <cell r="N115">
            <v>4952246.6886732019</v>
          </cell>
        </row>
        <row r="116">
          <cell r="A116" t="str">
            <v>Y116</v>
          </cell>
          <cell r="B116" t="str">
            <v>F02</v>
          </cell>
          <cell r="C116" t="str">
            <v>SYBR</v>
          </cell>
          <cell r="D116" t="str">
            <v>Unkn</v>
          </cell>
          <cell r="E116">
            <v>6</v>
          </cell>
          <cell r="F116">
            <v>20.654350202290289</v>
          </cell>
          <cell r="G116">
            <v>20.758378045457427</v>
          </cell>
          <cell r="H116">
            <v>0.48301847383409308</v>
          </cell>
          <cell r="I116">
            <v>23942838.415650424</v>
          </cell>
          <cell r="J116">
            <v>299285.48019563028</v>
          </cell>
          <cell r="K116">
            <v>26186978.629513349</v>
          </cell>
          <cell r="L116">
            <v>7.4180853937965985</v>
          </cell>
          <cell r="M116">
            <v>25406724.130544692</v>
          </cell>
          <cell r="N116">
            <v>4952246.6886732019</v>
          </cell>
        </row>
        <row r="117">
          <cell r="A117" t="str">
            <v>Y116</v>
          </cell>
          <cell r="B117" t="str">
            <v>F03</v>
          </cell>
          <cell r="C117" t="str">
            <v>SYBR</v>
          </cell>
          <cell r="D117" t="str">
            <v>Unkn</v>
          </cell>
          <cell r="E117">
            <v>6</v>
          </cell>
          <cell r="F117">
            <v>20.335849553815883</v>
          </cell>
          <cell r="G117">
            <v>20.758378045457427</v>
          </cell>
          <cell r="H117">
            <v>0.48301847383409308</v>
          </cell>
          <cell r="I117">
            <v>23942838.415650424</v>
          </cell>
          <cell r="J117">
            <v>299285.48019563028</v>
          </cell>
          <cell r="K117">
            <v>29922526.910433393</v>
          </cell>
          <cell r="L117">
            <v>7.4759982662284648</v>
          </cell>
          <cell r="M117">
            <v>25406724.130544692</v>
          </cell>
          <cell r="N117">
            <v>4952246.6886732019</v>
          </cell>
        </row>
        <row r="118">
          <cell r="A118" t="str">
            <v>Y115</v>
          </cell>
          <cell r="B118" t="str">
            <v>G04</v>
          </cell>
          <cell r="C118" t="str">
            <v>SYBR</v>
          </cell>
          <cell r="D118" t="str">
            <v>Unkn</v>
          </cell>
          <cell r="E118">
            <v>7</v>
          </cell>
          <cell r="F118">
            <v>18.285040233262077</v>
          </cell>
          <cell r="G118">
            <v>18.078619171983409</v>
          </cell>
          <cell r="H118">
            <v>0.18725118472257352</v>
          </cell>
          <cell r="I118">
            <v>70197310.621480167</v>
          </cell>
          <cell r="J118">
            <v>877466.38276850211</v>
          </cell>
          <cell r="K118">
            <v>70614888.547629833</v>
          </cell>
          <cell r="L118">
            <v>7.8488962779976861</v>
          </cell>
          <cell r="M118">
            <v>77145535.327705443</v>
          </cell>
          <cell r="N118">
            <v>5958679.8490529275</v>
          </cell>
        </row>
        <row r="119">
          <cell r="A119" t="str">
            <v>Y115</v>
          </cell>
          <cell r="B119" t="str">
            <v>G05</v>
          </cell>
          <cell r="C119" t="str">
            <v>SYBR</v>
          </cell>
          <cell r="D119" t="str">
            <v>Unkn</v>
          </cell>
          <cell r="E119">
            <v>7</v>
          </cell>
          <cell r="F119">
            <v>17.91967924806325</v>
          </cell>
          <cell r="G119">
            <v>18.078619171983409</v>
          </cell>
          <cell r="H119">
            <v>0.18725118472257352</v>
          </cell>
          <cell r="I119">
            <v>70197310.621480167</v>
          </cell>
          <cell r="J119">
            <v>877466.38276850211</v>
          </cell>
          <cell r="K119">
            <v>82286719.85837318</v>
          </cell>
          <cell r="L119">
            <v>7.9153297506727043</v>
          </cell>
          <cell r="M119">
            <v>77145535.327705443</v>
          </cell>
          <cell r="N119">
            <v>5958679.8490529275</v>
          </cell>
        </row>
        <row r="120">
          <cell r="A120" t="str">
            <v>Y115</v>
          </cell>
          <cell r="B120" t="str">
            <v>G06</v>
          </cell>
          <cell r="C120" t="str">
            <v>SYBR</v>
          </cell>
          <cell r="D120" t="str">
            <v>Unkn</v>
          </cell>
          <cell r="E120">
            <v>7</v>
          </cell>
          <cell r="F120">
            <v>18.031138034624902</v>
          </cell>
          <cell r="G120">
            <v>18.078619171983409</v>
          </cell>
          <cell r="H120">
            <v>0.18725118472257352</v>
          </cell>
          <cell r="I120">
            <v>70197310.621480167</v>
          </cell>
          <cell r="J120">
            <v>877466.38276850211</v>
          </cell>
          <cell r="K120">
            <v>78534997.577113345</v>
          </cell>
          <cell r="L120">
            <v>7.8950632346750957</v>
          </cell>
          <cell r="M120">
            <v>77145535.327705443</v>
          </cell>
          <cell r="N120">
            <v>5958679.8490529275</v>
          </cell>
        </row>
        <row r="121">
          <cell r="A121" t="str">
            <v>Y114</v>
          </cell>
          <cell r="B121" t="str">
            <v>H04</v>
          </cell>
          <cell r="C121" t="str">
            <v>SYBR</v>
          </cell>
          <cell r="D121" t="str">
            <v>Unkn</v>
          </cell>
          <cell r="E121">
            <v>8</v>
          </cell>
          <cell r="F121">
            <v>19.969848434328696</v>
          </cell>
          <cell r="G121">
            <v>19.646667983914249</v>
          </cell>
          <cell r="H121">
            <v>0.28245851544839812</v>
          </cell>
          <cell r="I121">
            <v>37408714.046528861</v>
          </cell>
          <cell r="J121">
            <v>467608.92558161076</v>
          </cell>
          <cell r="K121">
            <v>34877723.814832814</v>
          </cell>
          <cell r="L121">
            <v>7.5425481343191878</v>
          </cell>
          <cell r="M121">
            <v>40113629.240825899</v>
          </cell>
          <cell r="N121">
            <v>4585261.4212550111</v>
          </cell>
        </row>
        <row r="122">
          <cell r="A122" t="str">
            <v>Y114</v>
          </cell>
          <cell r="B122" t="str">
            <v>H05</v>
          </cell>
          <cell r="C122" t="str">
            <v>SYBR</v>
          </cell>
          <cell r="D122" t="str">
            <v>Unkn</v>
          </cell>
          <cell r="E122">
            <v>8</v>
          </cell>
          <cell r="F122">
            <v>19.447017145183995</v>
          </cell>
          <cell r="G122">
            <v>19.646667983914249</v>
          </cell>
          <cell r="H122">
            <v>0.28245851544839812</v>
          </cell>
          <cell r="I122">
            <v>37408714.046528861</v>
          </cell>
          <cell r="J122">
            <v>467608.92558161076</v>
          </cell>
          <cell r="K122">
            <v>43412458.652492367</v>
          </cell>
          <cell r="L122">
            <v>7.6376143826821252</v>
          </cell>
          <cell r="M122">
            <v>40113629.240825899</v>
          </cell>
          <cell r="N122">
            <v>4585261.4212550111</v>
          </cell>
        </row>
        <row r="123">
          <cell r="A123" t="str">
            <v>Y114</v>
          </cell>
          <cell r="B123" t="str">
            <v>H06</v>
          </cell>
          <cell r="C123" t="str">
            <v>SYBR</v>
          </cell>
          <cell r="D123" t="str">
            <v>Unkn</v>
          </cell>
          <cell r="E123">
            <v>8</v>
          </cell>
          <cell r="F123">
            <v>19.523138372230058</v>
          </cell>
          <cell r="G123">
            <v>19.646667983914249</v>
          </cell>
          <cell r="H123">
            <v>0.28245851544839812</v>
          </cell>
          <cell r="I123">
            <v>37408714.046528861</v>
          </cell>
          <cell r="J123">
            <v>467608.92558161076</v>
          </cell>
          <cell r="K123">
            <v>42050705.255152516</v>
          </cell>
          <cell r="L123">
            <v>7.6237732839829819</v>
          </cell>
          <cell r="M123">
            <v>40113629.240825899</v>
          </cell>
          <cell r="N123">
            <v>4585261.4212550111</v>
          </cell>
        </row>
        <row r="124">
          <cell r="A124" t="str">
            <v>Y113</v>
          </cell>
          <cell r="B124" t="str">
            <v>A04</v>
          </cell>
          <cell r="C124" t="str">
            <v>SYBR</v>
          </cell>
          <cell r="D124" t="str">
            <v>Unkn</v>
          </cell>
          <cell r="E124">
            <v>9</v>
          </cell>
          <cell r="F124">
            <v>18.154450160647389</v>
          </cell>
          <cell r="G124">
            <v>18.514743379235181</v>
          </cell>
          <cell r="H124">
            <v>0.91614674870205182</v>
          </cell>
          <cell r="I124">
            <v>58924213.307918273</v>
          </cell>
          <cell r="J124">
            <v>736552.66634897841</v>
          </cell>
          <cell r="K124">
            <v>74583271.583570018</v>
          </cell>
          <cell r="L124">
            <v>7.8726414297028002</v>
          </cell>
          <cell r="M124">
            <v>67121398.855281264</v>
          </cell>
          <cell r="N124">
            <v>22851691.589542303</v>
          </cell>
        </row>
        <row r="125">
          <cell r="A125" t="str">
            <v>Y113</v>
          </cell>
          <cell r="B125" t="str">
            <v>A05</v>
          </cell>
          <cell r="C125" t="str">
            <v>SYBR</v>
          </cell>
          <cell r="D125" t="str">
            <v>Unkn</v>
          </cell>
          <cell r="E125">
            <v>9</v>
          </cell>
          <cell r="F125">
            <v>17.833515236962096</v>
          </cell>
          <cell r="G125">
            <v>18.514743379235181</v>
          </cell>
          <cell r="H125">
            <v>0.91614674870205182</v>
          </cell>
          <cell r="I125">
            <v>58924213.307918273</v>
          </cell>
          <cell r="J125">
            <v>736552.66634897841</v>
          </cell>
          <cell r="K125">
            <v>85309407.494117156</v>
          </cell>
          <cell r="L125">
            <v>7.9309969256283006</v>
          </cell>
          <cell r="M125">
            <v>67121398.855281264</v>
          </cell>
          <cell r="N125">
            <v>22851691.589542303</v>
          </cell>
        </row>
        <row r="126">
          <cell r="A126" t="str">
            <v>Y113</v>
          </cell>
          <cell r="B126" t="str">
            <v>A06</v>
          </cell>
          <cell r="C126" t="str">
            <v>SYBR</v>
          </cell>
          <cell r="D126" t="str">
            <v>Unkn</v>
          </cell>
          <cell r="E126">
            <v>9</v>
          </cell>
          <cell r="F126">
            <v>19.556264740096058</v>
          </cell>
          <cell r="G126">
            <v>18.514743379235181</v>
          </cell>
          <cell r="H126">
            <v>0.91614674870205182</v>
          </cell>
          <cell r="I126">
            <v>58924213.307918273</v>
          </cell>
          <cell r="J126">
            <v>736552.66634897841</v>
          </cell>
          <cell r="K126">
            <v>41471517.488156609</v>
          </cell>
          <cell r="L126">
            <v>7.617749926964577</v>
          </cell>
          <cell r="M126">
            <v>67121398.855281264</v>
          </cell>
          <cell r="N126">
            <v>22851691.589542303</v>
          </cell>
        </row>
        <row r="127">
          <cell r="A127" t="str">
            <v>Y112</v>
          </cell>
          <cell r="B127" t="str">
            <v>B04</v>
          </cell>
          <cell r="C127" t="str">
            <v>SYBR</v>
          </cell>
          <cell r="D127" t="str">
            <v>Unkn</v>
          </cell>
          <cell r="E127">
            <v>10</v>
          </cell>
          <cell r="F127">
            <v>20.777962835246498</v>
          </cell>
          <cell r="G127">
            <v>21.113152897486962</v>
          </cell>
          <cell r="H127">
            <v>0.47403033199314387</v>
          </cell>
          <cell r="I127">
            <v>20764910.080397699</v>
          </cell>
          <cell r="J127">
            <v>259561.37600497124</v>
          </cell>
          <cell r="K127">
            <v>24866172.824079711</v>
          </cell>
          <cell r="L127">
            <v>7.3956089477433489</v>
          </cell>
          <cell r="M127">
            <v>21823483.241497733</v>
          </cell>
          <cell r="N127">
            <v>4303012.8737787651</v>
          </cell>
        </row>
        <row r="128">
          <cell r="A128" t="str">
            <v>Y112</v>
          </cell>
          <cell r="B128" t="str">
            <v>B05</v>
          </cell>
          <cell r="C128" t="str">
            <v>SYBR</v>
          </cell>
          <cell r="D128" t="str">
            <v>Unkn</v>
          </cell>
          <cell r="E128">
            <v>10</v>
          </cell>
          <cell r="F128">
            <v>21.448342959727423</v>
          </cell>
          <cell r="G128">
            <v>21.113152897486962</v>
          </cell>
          <cell r="H128">
            <v>0.47403033199314387</v>
          </cell>
          <cell r="I128">
            <v>20764910.080397699</v>
          </cell>
          <cell r="J128">
            <v>259561.37600497124</v>
          </cell>
          <cell r="K128">
            <v>18780793.658915754</v>
          </cell>
          <cell r="L128">
            <v>7.2737139411997704</v>
          </cell>
          <cell r="M128">
            <v>21823483.241497733</v>
          </cell>
          <cell r="N128">
            <v>4303012.8737787651</v>
          </cell>
        </row>
        <row r="129">
          <cell r="A129" t="str">
            <v>Y112</v>
          </cell>
          <cell r="B129" t="str">
            <v>B06</v>
          </cell>
          <cell r="C129" t="str">
            <v>SYBR</v>
          </cell>
          <cell r="D129" t="str">
            <v>Unkn</v>
          </cell>
          <cell r="E129">
            <v>10</v>
          </cell>
          <cell r="F129" t="str">
            <v>N/A</v>
          </cell>
          <cell r="G129">
            <v>0</v>
          </cell>
          <cell r="H129" t="str">
            <v>N/A</v>
          </cell>
          <cell r="I129">
            <v>99505691791.333191</v>
          </cell>
          <cell r="J129">
            <v>1243821147.391665</v>
          </cell>
          <cell r="K129">
            <v>0</v>
          </cell>
          <cell r="L129" t="e">
            <v>#NUM!</v>
          </cell>
          <cell r="M129">
            <v>0</v>
          </cell>
          <cell r="N129">
            <v>0</v>
          </cell>
        </row>
        <row r="130">
          <cell r="A130" t="str">
            <v>Y111</v>
          </cell>
          <cell r="B130" t="str">
            <v>C04</v>
          </cell>
          <cell r="C130" t="str">
            <v>SYBR</v>
          </cell>
          <cell r="D130" t="str">
            <v>Unkn</v>
          </cell>
          <cell r="E130">
            <v>11</v>
          </cell>
          <cell r="F130">
            <v>18.152900590619279</v>
          </cell>
          <cell r="G130">
            <v>17.702722455729823</v>
          </cell>
          <cell r="H130">
            <v>0.42207797805969838</v>
          </cell>
          <cell r="I130">
            <v>81629679.272961915</v>
          </cell>
          <cell r="J130">
            <v>1020370.9909120239</v>
          </cell>
          <cell r="K130">
            <v>74631674.775034204</v>
          </cell>
          <cell r="L130">
            <v>7.8729231875321561</v>
          </cell>
          <cell r="M130">
            <v>91039486.194499627</v>
          </cell>
          <cell r="N130">
            <v>15714010.755800731</v>
          </cell>
        </row>
        <row r="131">
          <cell r="A131" t="str">
            <v>Y111</v>
          </cell>
          <cell r="B131" t="str">
            <v>C05</v>
          </cell>
          <cell r="C131" t="str">
            <v>SYBR</v>
          </cell>
          <cell r="D131" t="str">
            <v>Unkn</v>
          </cell>
          <cell r="E131">
            <v>11</v>
          </cell>
          <cell r="F131">
            <v>17.639357086961411</v>
          </cell>
          <cell r="G131">
            <v>17.702722455729823</v>
          </cell>
          <cell r="H131">
            <v>0.42207797805969838</v>
          </cell>
          <cell r="I131">
            <v>81629679.272961915</v>
          </cell>
          <cell r="J131">
            <v>1020370.9909120239</v>
          </cell>
          <cell r="K131">
            <v>92533851.87894997</v>
          </cell>
          <cell r="L131">
            <v>7.9663006407901245</v>
          </cell>
          <cell r="M131">
            <v>91039486.194499627</v>
          </cell>
          <cell r="N131">
            <v>15714010.755800731</v>
          </cell>
        </row>
        <row r="132">
          <cell r="A132" t="str">
            <v>Y111</v>
          </cell>
          <cell r="B132" t="str">
            <v>C06</v>
          </cell>
          <cell r="C132" t="str">
            <v>SYBR</v>
          </cell>
          <cell r="D132" t="str">
            <v>Unkn</v>
          </cell>
          <cell r="E132">
            <v>11</v>
          </cell>
          <cell r="F132">
            <v>17.31590968960877</v>
          </cell>
          <cell r="G132">
            <v>17.702722455729823</v>
          </cell>
          <cell r="H132">
            <v>0.42207797805969838</v>
          </cell>
          <cell r="I132">
            <v>81629679.272961915</v>
          </cell>
          <cell r="J132">
            <v>1020370.9909120239</v>
          </cell>
          <cell r="K132">
            <v>105952931.92951471</v>
          </cell>
          <cell r="L132">
            <v>8.0251129790099256</v>
          </cell>
          <cell r="M132">
            <v>91039486.194499627</v>
          </cell>
          <cell r="N132">
            <v>15714010.755800731</v>
          </cell>
        </row>
        <row r="133">
          <cell r="A133" t="str">
            <v>Y110</v>
          </cell>
          <cell r="B133" t="str">
            <v>D04</v>
          </cell>
          <cell r="C133" t="str">
            <v>SYBR</v>
          </cell>
          <cell r="D133" t="str">
            <v>Unkn</v>
          </cell>
          <cell r="E133">
            <v>12</v>
          </cell>
          <cell r="F133">
            <v>15.020274936201305</v>
          </cell>
          <cell r="G133">
            <v>14.95026633826758</v>
          </cell>
          <cell r="H133">
            <v>0.19342283391413079</v>
          </cell>
          <cell r="I133">
            <v>246414218.97751412</v>
          </cell>
          <cell r="J133">
            <v>3080177.7372189267</v>
          </cell>
          <cell r="K133">
            <v>277030459.2627787</v>
          </cell>
          <cell r="L133">
            <v>8.4425275219976665</v>
          </cell>
          <cell r="M133">
            <v>285902593.245179</v>
          </cell>
          <cell r="N133">
            <v>23570818.874438725</v>
          </cell>
        </row>
        <row r="134">
          <cell r="A134" t="str">
            <v>Y110</v>
          </cell>
          <cell r="B134" t="str">
            <v>D05</v>
          </cell>
          <cell r="C134" t="str">
            <v>SYBR</v>
          </cell>
          <cell r="D134" t="str">
            <v>Unkn</v>
          </cell>
          <cell r="E134">
            <v>12</v>
          </cell>
          <cell r="F134">
            <v>14.731587082268222</v>
          </cell>
          <cell r="G134">
            <v>14.95026633826758</v>
          </cell>
          <cell r="H134">
            <v>0.19342283391413079</v>
          </cell>
          <cell r="I134">
            <v>246414218.97751412</v>
          </cell>
          <cell r="J134">
            <v>3080177.7372189267</v>
          </cell>
          <cell r="K134">
            <v>312622004.4952724</v>
          </cell>
          <cell r="L134">
            <v>8.4950195434033926</v>
          </cell>
          <cell r="M134">
            <v>285902593.245179</v>
          </cell>
          <cell r="N134">
            <v>23570818.874438725</v>
          </cell>
        </row>
        <row r="135">
          <cell r="A135" t="str">
            <v>Y110</v>
          </cell>
          <cell r="B135" t="str">
            <v>D06</v>
          </cell>
          <cell r="C135" t="str">
            <v>SYBR</v>
          </cell>
          <cell r="D135" t="str">
            <v>Unkn</v>
          </cell>
          <cell r="E135">
            <v>12</v>
          </cell>
          <cell r="F135">
            <v>15.098936996333212</v>
          </cell>
          <cell r="G135">
            <v>14.95026633826758</v>
          </cell>
          <cell r="H135">
            <v>0.19342283391413079</v>
          </cell>
          <cell r="I135">
            <v>246414218.97751412</v>
          </cell>
          <cell r="J135">
            <v>3080177.7372189267</v>
          </cell>
          <cell r="K135">
            <v>268055315.97748592</v>
          </cell>
          <cell r="L135">
            <v>8.4282244244201028</v>
          </cell>
          <cell r="M135">
            <v>285902593.245179</v>
          </cell>
          <cell r="N135">
            <v>23570818.874438725</v>
          </cell>
        </row>
        <row r="136">
          <cell r="A136" t="str">
            <v>Y109</v>
          </cell>
          <cell r="B136" t="str">
            <v>E04</v>
          </cell>
          <cell r="C136" t="str">
            <v>SYBR</v>
          </cell>
          <cell r="D136" t="str">
            <v>Unkn</v>
          </cell>
          <cell r="E136">
            <v>13</v>
          </cell>
          <cell r="F136">
            <v>19.359218496724335</v>
          </cell>
          <cell r="G136">
            <v>19.31512532832355</v>
          </cell>
          <cell r="H136">
            <v>0.15884298974905761</v>
          </cell>
          <cell r="I136">
            <v>42733497.824720755</v>
          </cell>
          <cell r="J136">
            <v>534168.72280900949</v>
          </cell>
          <cell r="K136">
            <v>45037967.5046992</v>
          </cell>
          <cell r="L136">
            <v>7.6535787832329252</v>
          </cell>
          <cell r="M136">
            <v>45945365.241576172</v>
          </cell>
          <cell r="N136">
            <v>3092588.7877947362</v>
          </cell>
        </row>
        <row r="137">
          <cell r="A137" t="str">
            <v>Y109</v>
          </cell>
          <cell r="B137" t="str">
            <v>E05</v>
          </cell>
          <cell r="C137" t="str">
            <v>SYBR</v>
          </cell>
          <cell r="D137" t="str">
            <v>Unkn</v>
          </cell>
          <cell r="E137">
            <v>13</v>
          </cell>
          <cell r="F137">
            <v>19.138893985577756</v>
          </cell>
          <cell r="G137">
            <v>19.31512532832355</v>
          </cell>
          <cell r="H137">
            <v>0.15884298974905761</v>
          </cell>
          <cell r="I137">
            <v>42733497.824720755</v>
          </cell>
          <cell r="J137">
            <v>534168.72280900949</v>
          </cell>
          <cell r="K137">
            <v>49390147.094608471</v>
          </cell>
          <cell r="L137">
            <v>7.6936403195869714</v>
          </cell>
          <cell r="M137">
            <v>45945365.241576172</v>
          </cell>
          <cell r="N137">
            <v>3092588.7877947362</v>
          </cell>
        </row>
        <row r="138">
          <cell r="A138" t="str">
            <v>Y109</v>
          </cell>
          <cell r="B138" t="str">
            <v>E06</v>
          </cell>
          <cell r="C138" t="str">
            <v>SYBR</v>
          </cell>
          <cell r="D138" t="str">
            <v>Unkn</v>
          </cell>
          <cell r="E138">
            <v>13</v>
          </cell>
          <cell r="F138">
            <v>19.447263502668562</v>
          </cell>
          <cell r="G138">
            <v>19.31512532832355</v>
          </cell>
          <cell r="H138">
            <v>0.15884298974905761</v>
          </cell>
          <cell r="I138">
            <v>42733497.824720755</v>
          </cell>
          <cell r="J138">
            <v>534168.72280900949</v>
          </cell>
          <cell r="K138">
            <v>43407981.125420846</v>
          </cell>
          <cell r="L138">
            <v>7.6375695875784277</v>
          </cell>
          <cell r="M138">
            <v>45945365.241576172</v>
          </cell>
          <cell r="N138">
            <v>3092588.7877947362</v>
          </cell>
        </row>
        <row r="139">
          <cell r="A139" t="str">
            <v>Y108</v>
          </cell>
          <cell r="B139" t="str">
            <v>F04</v>
          </cell>
          <cell r="C139" t="str">
            <v>SYBR</v>
          </cell>
          <cell r="D139" t="str">
            <v>Unkn</v>
          </cell>
          <cell r="E139">
            <v>14</v>
          </cell>
          <cell r="F139">
            <v>21.787450119486486</v>
          </cell>
          <cell r="G139">
            <v>21.555890027132545</v>
          </cell>
          <cell r="H139">
            <v>0.36860056446698031</v>
          </cell>
          <cell r="I139">
            <v>17384034.948230226</v>
          </cell>
          <cell r="J139">
            <v>217300.43685287781</v>
          </cell>
          <cell r="K139">
            <v>16294993.565993603</v>
          </cell>
          <cell r="L139">
            <v>7.2120541933219346</v>
          </cell>
          <cell r="M139">
            <v>18100900.686655309</v>
          </cell>
          <cell r="N139">
            <v>2904173.2354518827</v>
          </cell>
        </row>
        <row r="140">
          <cell r="A140" t="str">
            <v>Y108</v>
          </cell>
          <cell r="B140" t="str">
            <v>F05</v>
          </cell>
          <cell r="C140" t="str">
            <v>SYBR</v>
          </cell>
          <cell r="D140" t="str">
            <v>Unkn</v>
          </cell>
          <cell r="E140">
            <v>14</v>
          </cell>
          <cell r="F140">
            <v>21.749385455002823</v>
          </cell>
          <cell r="G140">
            <v>21.555890027132545</v>
          </cell>
          <cell r="H140">
            <v>0.36860056446698031</v>
          </cell>
          <cell r="I140">
            <v>17384034.948230226</v>
          </cell>
          <cell r="J140">
            <v>217300.43685287781</v>
          </cell>
          <cell r="K140">
            <v>16556764.795173543</v>
          </cell>
          <cell r="L140">
            <v>7.2189754792564003</v>
          </cell>
          <cell r="M140">
            <v>18100900.686655309</v>
          </cell>
          <cell r="N140">
            <v>2904173.2354518827</v>
          </cell>
        </row>
        <row r="141">
          <cell r="A141" t="str">
            <v>Y108</v>
          </cell>
          <cell r="B141" t="str">
            <v>F06</v>
          </cell>
          <cell r="C141" t="str">
            <v>SYBR</v>
          </cell>
          <cell r="D141" t="str">
            <v>Unkn</v>
          </cell>
          <cell r="E141">
            <v>14</v>
          </cell>
          <cell r="F141">
            <v>21.130834506908322</v>
          </cell>
          <cell r="G141">
            <v>21.555890027132545</v>
          </cell>
          <cell r="H141">
            <v>0.36860056446698031</v>
          </cell>
          <cell r="I141">
            <v>17384034.948230226</v>
          </cell>
          <cell r="J141">
            <v>217300.43685287781</v>
          </cell>
          <cell r="K141">
            <v>21450943.698798776</v>
          </cell>
          <cell r="L141">
            <v>7.3314464030086484</v>
          </cell>
          <cell r="M141">
            <v>18100900.686655309</v>
          </cell>
          <cell r="N141">
            <v>2904173.2354518827</v>
          </cell>
        </row>
        <row r="142">
          <cell r="A142" t="str">
            <v>Y107</v>
          </cell>
          <cell r="B142" t="str">
            <v>G01</v>
          </cell>
          <cell r="C142" t="str">
            <v>SYBR</v>
          </cell>
          <cell r="D142" t="str">
            <v>Unkn</v>
          </cell>
          <cell r="E142">
            <v>15</v>
          </cell>
          <cell r="F142">
            <v>16.503101462489258</v>
          </cell>
          <cell r="G142">
            <v>15.870934163092743</v>
          </cell>
          <cell r="H142">
            <v>0.72655177802429749</v>
          </cell>
          <cell r="I142">
            <v>170283184.59227061</v>
          </cell>
          <cell r="J142">
            <v>2128539.8074033828</v>
          </cell>
          <cell r="K142">
            <v>148903752.51588666</v>
          </cell>
          <cell r="L142">
            <v>8.1729056425232152</v>
          </cell>
          <cell r="M142">
            <v>200247296.6989049</v>
          </cell>
          <cell r="N142">
            <v>62969202.70401711</v>
          </cell>
        </row>
        <row r="143">
          <cell r="A143" t="str">
            <v>Y107</v>
          </cell>
          <cell r="B143" t="str">
            <v>G02</v>
          </cell>
          <cell r="C143" t="str">
            <v>SYBR</v>
          </cell>
          <cell r="D143" t="str">
            <v>Unkn</v>
          </cell>
          <cell r="E143">
            <v>15</v>
          </cell>
          <cell r="F143">
            <v>16.032501919056138</v>
          </cell>
          <cell r="G143">
            <v>15.870934163092743</v>
          </cell>
          <cell r="H143">
            <v>0.72655177802429749</v>
          </cell>
          <cell r="I143">
            <v>170283184.59227061</v>
          </cell>
          <cell r="J143">
            <v>2128539.8074033828</v>
          </cell>
          <cell r="K143">
            <v>181332065.72646692</v>
          </cell>
          <cell r="L143">
            <v>8.258474609041432</v>
          </cell>
          <cell r="M143">
            <v>200247296.6989049</v>
          </cell>
          <cell r="N143">
            <v>62969202.70401711</v>
          </cell>
        </row>
        <row r="144">
          <cell r="A144" t="str">
            <v>Y107</v>
          </cell>
          <cell r="B144" t="str">
            <v>G03</v>
          </cell>
          <cell r="C144" t="str">
            <v>SYBR</v>
          </cell>
          <cell r="D144" t="str">
            <v>Unkn</v>
          </cell>
          <cell r="E144">
            <v>15</v>
          </cell>
          <cell r="F144">
            <v>15.077199107732829</v>
          </cell>
          <cell r="G144">
            <v>15.870934163092743</v>
          </cell>
          <cell r="H144">
            <v>0.72655177802429749</v>
          </cell>
          <cell r="I144">
            <v>170283184.59227061</v>
          </cell>
          <cell r="J144">
            <v>2128539.8074033828</v>
          </cell>
          <cell r="K144">
            <v>270506071.85436124</v>
          </cell>
          <cell r="L144">
            <v>8.432177017846465</v>
          </cell>
          <cell r="M144">
            <v>200247296.6989049</v>
          </cell>
          <cell r="N144">
            <v>62969202.70401711</v>
          </cell>
        </row>
        <row r="145">
          <cell r="A145" t="str">
            <v>Y106</v>
          </cell>
          <cell r="B145" t="str">
            <v>H01</v>
          </cell>
          <cell r="C145" t="str">
            <v>SYBR</v>
          </cell>
          <cell r="D145" t="str">
            <v>Unkn</v>
          </cell>
          <cell r="E145">
            <v>16</v>
          </cell>
          <cell r="F145">
            <v>28.139252043400028</v>
          </cell>
          <cell r="G145">
            <v>20.003166824635557</v>
          </cell>
          <cell r="H145">
            <v>7.0713415210509565</v>
          </cell>
          <cell r="I145">
            <v>32421019.52830651</v>
          </cell>
          <cell r="J145">
            <v>405262.74410383136</v>
          </cell>
          <cell r="K145">
            <v>1140533.519337855</v>
          </cell>
          <cell r="L145">
            <v>6.0571080533562469</v>
          </cell>
          <cell r="M145">
            <v>130258730.33542645</v>
          </cell>
          <cell r="N145">
            <v>121584617.28846613</v>
          </cell>
        </row>
        <row r="146">
          <cell r="A146" t="str">
            <v>Y106</v>
          </cell>
          <cell r="B146" t="str">
            <v>H02</v>
          </cell>
          <cell r="C146" t="str">
            <v>SYBR</v>
          </cell>
          <cell r="D146" t="str">
            <v>Unkn</v>
          </cell>
          <cell r="E146">
            <v>16</v>
          </cell>
          <cell r="F146">
            <v>16.53258458388958</v>
          </cell>
          <cell r="G146">
            <v>20.003166824635557</v>
          </cell>
          <cell r="H146">
            <v>7.0713415210509565</v>
          </cell>
          <cell r="I146">
            <v>32421019.52830651</v>
          </cell>
          <cell r="J146">
            <v>405262.74410383136</v>
          </cell>
          <cell r="K146">
            <v>147076990.88525826</v>
          </cell>
          <cell r="L146">
            <v>8.1675447358602984</v>
          </cell>
          <cell r="M146">
            <v>130258730.33542645</v>
          </cell>
          <cell r="N146">
            <v>121584617.28846613</v>
          </cell>
        </row>
        <row r="147">
          <cell r="A147" t="str">
            <v>Y106</v>
          </cell>
          <cell r="B147" t="str">
            <v>H03</v>
          </cell>
          <cell r="C147" t="str">
            <v>SYBR</v>
          </cell>
          <cell r="D147" t="str">
            <v>Unkn</v>
          </cell>
          <cell r="E147">
            <v>16</v>
          </cell>
          <cell r="F147">
            <v>15.337663846617062</v>
          </cell>
          <cell r="G147">
            <v>20.003166824635557</v>
          </cell>
          <cell r="H147">
            <v>7.0713415210509565</v>
          </cell>
          <cell r="I147">
            <v>32421019.52830651</v>
          </cell>
          <cell r="J147">
            <v>405262.74410383136</v>
          </cell>
          <cell r="K147">
            <v>242558666.60168323</v>
          </cell>
          <cell r="L147">
            <v>8.384816796546275</v>
          </cell>
          <cell r="M147">
            <v>130258730.33542645</v>
          </cell>
          <cell r="N147">
            <v>121584617.28846613</v>
          </cell>
        </row>
        <row r="148">
          <cell r="A148" t="str">
            <v>Y105</v>
          </cell>
          <cell r="B148" t="str">
            <v>A07</v>
          </cell>
          <cell r="C148" t="str">
            <v>SYBR</v>
          </cell>
          <cell r="D148" t="str">
            <v>Unkn</v>
          </cell>
          <cell r="E148">
            <v>17</v>
          </cell>
          <cell r="F148">
            <v>18.198240007394197</v>
          </cell>
          <cell r="G148">
            <v>17.646758721790864</v>
          </cell>
          <cell r="H148">
            <v>0.52818160248067214</v>
          </cell>
          <cell r="I148">
            <v>83484121.580785081</v>
          </cell>
          <cell r="J148">
            <v>1043551.5197598136</v>
          </cell>
          <cell r="K148">
            <v>73228330.958598033</v>
          </cell>
          <cell r="L148">
            <v>7.8646791356836019</v>
          </cell>
          <cell r="M148">
            <v>93741662.123016343</v>
          </cell>
          <cell r="N148">
            <v>20285079.688900724</v>
          </cell>
        </row>
        <row r="149">
          <cell r="A149" t="str">
            <v>Y105</v>
          </cell>
          <cell r="B149" t="str">
            <v>A08</v>
          </cell>
          <cell r="C149" t="str">
            <v>SYBR</v>
          </cell>
          <cell r="D149" t="str">
            <v>Unkn</v>
          </cell>
          <cell r="E149">
            <v>17</v>
          </cell>
          <cell r="F149">
            <v>17.596577603108702</v>
          </cell>
          <cell r="G149">
            <v>17.646758721790864</v>
          </cell>
          <cell r="H149">
            <v>0.52818160248067214</v>
          </cell>
          <cell r="I149">
            <v>83484121.580785081</v>
          </cell>
          <cell r="J149">
            <v>1043551.5197598136</v>
          </cell>
          <cell r="K149">
            <v>94206142.484896392</v>
          </cell>
          <cell r="L149">
            <v>7.9740792208430369</v>
          </cell>
          <cell r="M149">
            <v>93741662.123016343</v>
          </cell>
          <cell r="N149">
            <v>20285079.688900724</v>
          </cell>
        </row>
        <row r="150">
          <cell r="A150" t="str">
            <v>Y105</v>
          </cell>
          <cell r="B150" t="str">
            <v>A09</v>
          </cell>
          <cell r="C150" t="str">
            <v>SYBR</v>
          </cell>
          <cell r="D150" t="str">
            <v>Unkn</v>
          </cell>
          <cell r="E150">
            <v>17</v>
          </cell>
          <cell r="F150">
            <v>17.145458554869684</v>
          </cell>
          <cell r="G150">
            <v>17.646758721790864</v>
          </cell>
          <cell r="H150">
            <v>0.52818160248067214</v>
          </cell>
          <cell r="I150">
            <v>83484121.580785081</v>
          </cell>
          <cell r="J150">
            <v>1043551.5197598136</v>
          </cell>
          <cell r="K150">
            <v>113790512.92555457</v>
          </cell>
          <cell r="L150">
            <v>8.0561060550657952</v>
          </cell>
          <cell r="M150">
            <v>93741662.123016343</v>
          </cell>
          <cell r="N150">
            <v>20285079.688900724</v>
          </cell>
        </row>
        <row r="151">
          <cell r="A151" t="str">
            <v>Y104</v>
          </cell>
          <cell r="B151" t="str">
            <v>B07</v>
          </cell>
          <cell r="C151" t="str">
            <v>SYBR</v>
          </cell>
          <cell r="D151" t="str">
            <v>Unkn</v>
          </cell>
          <cell r="E151">
            <v>18</v>
          </cell>
          <cell r="F151">
            <v>13.031147815326591</v>
          </cell>
          <cell r="G151">
            <v>12.834194414778338</v>
          </cell>
          <cell r="H151">
            <v>0.2258213882232645</v>
          </cell>
          <cell r="I151">
            <v>576164829.36797917</v>
          </cell>
          <cell r="J151">
            <v>7202060.3670997396</v>
          </cell>
          <cell r="K151">
            <v>637103335.58666635</v>
          </cell>
          <cell r="L151">
            <v>8.8042098788586713</v>
          </cell>
          <cell r="M151">
            <v>693949217.81510067</v>
          </cell>
          <cell r="N151">
            <v>66497359.060464621</v>
          </cell>
        </row>
        <row r="152">
          <cell r="A152" t="str">
            <v>Y104</v>
          </cell>
          <cell r="B152" t="str">
            <v>B08</v>
          </cell>
          <cell r="C152" t="str">
            <v>SYBR</v>
          </cell>
          <cell r="D152" t="str">
            <v>Unkn</v>
          </cell>
          <cell r="E152">
            <v>18</v>
          </cell>
          <cell r="F152">
            <v>12.883712031585786</v>
          </cell>
          <cell r="G152">
            <v>12.834194414778338</v>
          </cell>
          <cell r="H152">
            <v>0.2258213882232645</v>
          </cell>
          <cell r="I152">
            <v>576164829.36797917</v>
          </cell>
          <cell r="J152">
            <v>7202060.3670997396</v>
          </cell>
          <cell r="K152">
            <v>677669720.32391739</v>
          </cell>
          <cell r="L152">
            <v>8.831018080903382</v>
          </cell>
          <cell r="M152">
            <v>693949217.81510067</v>
          </cell>
          <cell r="N152">
            <v>66497359.060464621</v>
          </cell>
        </row>
        <row r="153">
          <cell r="A153" t="str">
            <v>Y104</v>
          </cell>
          <cell r="B153" t="str">
            <v>B09</v>
          </cell>
          <cell r="C153" t="str">
            <v>SYBR</v>
          </cell>
          <cell r="D153" t="str">
            <v>Unkn</v>
          </cell>
          <cell r="E153">
            <v>18</v>
          </cell>
          <cell r="F153">
            <v>12.587723397422636</v>
          </cell>
          <cell r="G153">
            <v>12.834194414778338</v>
          </cell>
          <cell r="H153">
            <v>0.2258213882232645</v>
          </cell>
          <cell r="I153">
            <v>576164829.36797917</v>
          </cell>
          <cell r="J153">
            <v>7202060.3670997396</v>
          </cell>
          <cell r="K153">
            <v>767074597.53471816</v>
          </cell>
          <cell r="L153">
            <v>8.8848376008750982</v>
          </cell>
          <cell r="M153">
            <v>693949217.81510067</v>
          </cell>
          <cell r="N153">
            <v>66497359.060464621</v>
          </cell>
        </row>
        <row r="154">
          <cell r="A154" t="str">
            <v>Y102</v>
          </cell>
          <cell r="B154" t="str">
            <v>C07</v>
          </cell>
          <cell r="C154" t="str">
            <v>SYBR</v>
          </cell>
          <cell r="D154" t="str">
            <v>Unkn</v>
          </cell>
          <cell r="E154">
            <v>19</v>
          </cell>
          <cell r="F154">
            <v>15.64251311271526</v>
          </cell>
          <cell r="G154">
            <v>15.355794076176894</v>
          </cell>
          <cell r="H154">
            <v>0.37978080570509071</v>
          </cell>
          <cell r="I154">
            <v>209398114.14783046</v>
          </cell>
          <cell r="J154">
            <v>2617476.4268478807</v>
          </cell>
          <cell r="K154">
            <v>213494234.22846895</v>
          </cell>
          <cell r="L154">
            <v>8.3293861506651528</v>
          </cell>
          <cell r="M154">
            <v>242809929.95138159</v>
          </cell>
          <cell r="N154">
            <v>39936527.056042276</v>
          </cell>
        </row>
        <row r="155">
          <cell r="A155" t="str">
            <v>Y102</v>
          </cell>
          <cell r="B155" t="str">
            <v>C08</v>
          </cell>
          <cell r="C155" t="str">
            <v>SYBR</v>
          </cell>
          <cell r="D155" t="str">
            <v>Unkn</v>
          </cell>
          <cell r="E155">
            <v>19</v>
          </cell>
          <cell r="F155">
            <v>15.499797753092638</v>
          </cell>
          <cell r="G155">
            <v>15.355794076176894</v>
          </cell>
          <cell r="H155">
            <v>0.37978080570509071</v>
          </cell>
          <cell r="I155">
            <v>209398114.14783046</v>
          </cell>
          <cell r="J155">
            <v>2617476.4268478807</v>
          </cell>
          <cell r="K155">
            <v>226639727.57431009</v>
          </cell>
          <cell r="L155">
            <v>8.3553360394816494</v>
          </cell>
          <cell r="M155">
            <v>242809929.95138159</v>
          </cell>
          <cell r="N155">
            <v>39936527.056042276</v>
          </cell>
        </row>
        <row r="156">
          <cell r="A156" t="str">
            <v>Y102</v>
          </cell>
          <cell r="B156" t="str">
            <v>C09</v>
          </cell>
          <cell r="C156" t="str">
            <v>SYBR</v>
          </cell>
          <cell r="D156" t="str">
            <v>Unkn</v>
          </cell>
          <cell r="E156">
            <v>19</v>
          </cell>
          <cell r="F156">
            <v>14.925071362722782</v>
          </cell>
          <cell r="G156">
            <v>15.355794076176894</v>
          </cell>
          <cell r="H156">
            <v>0.37978080570509071</v>
          </cell>
          <cell r="I156">
            <v>209398114.14783046</v>
          </cell>
          <cell r="J156">
            <v>2617476.4268478807</v>
          </cell>
          <cell r="K156">
            <v>288295828.05136579</v>
          </cell>
          <cell r="L156">
            <v>8.4598383577285468</v>
          </cell>
          <cell r="M156">
            <v>242809929.95138159</v>
          </cell>
          <cell r="N156">
            <v>39936527.056042276</v>
          </cell>
        </row>
        <row r="157">
          <cell r="A157" t="str">
            <v>Y101</v>
          </cell>
          <cell r="B157" t="str">
            <v>D07</v>
          </cell>
          <cell r="C157" t="str">
            <v>SYBR</v>
          </cell>
          <cell r="D157" t="str">
            <v>Unkn</v>
          </cell>
          <cell r="E157">
            <v>20</v>
          </cell>
          <cell r="F157">
            <v>13.987063846410784</v>
          </cell>
          <cell r="G157">
            <v>13.727238144548551</v>
          </cell>
          <cell r="H157">
            <v>0.35735148155007668</v>
          </cell>
          <cell r="I157">
            <v>402594902.00964379</v>
          </cell>
          <cell r="J157">
            <v>5032436.275120547</v>
          </cell>
          <cell r="K157">
            <v>426968630.53258568</v>
          </cell>
          <cell r="L157">
            <v>8.6303959684979752</v>
          </cell>
          <cell r="M157">
            <v>479686062.95663291</v>
          </cell>
          <cell r="N157">
            <v>74249066.489419818</v>
          </cell>
        </row>
        <row r="158">
          <cell r="A158" t="str">
            <v>Y101</v>
          </cell>
          <cell r="B158" t="str">
            <v>D08</v>
          </cell>
          <cell r="C158" t="str">
            <v>SYBR</v>
          </cell>
          <cell r="D158" t="str">
            <v>Unkn</v>
          </cell>
          <cell r="E158">
            <v>20</v>
          </cell>
          <cell r="F158">
            <v>13.874936595359426</v>
          </cell>
          <cell r="G158">
            <v>13.727238144548551</v>
          </cell>
          <cell r="H158">
            <v>0.35735148155007668</v>
          </cell>
          <cell r="I158">
            <v>402594902.00964379</v>
          </cell>
          <cell r="J158">
            <v>5032436.275120547</v>
          </cell>
          <cell r="K158">
            <v>447490717.70822251</v>
          </cell>
          <cell r="L158">
            <v>8.6507840311828623</v>
          </cell>
          <cell r="M158">
            <v>479686062.95663291</v>
          </cell>
          <cell r="N158">
            <v>74249066.489419818</v>
          </cell>
        </row>
        <row r="159">
          <cell r="A159" t="str">
            <v>Y101</v>
          </cell>
          <cell r="B159" t="str">
            <v>D09</v>
          </cell>
          <cell r="C159" t="str">
            <v>SYBR</v>
          </cell>
          <cell r="D159" t="str">
            <v>Unkn</v>
          </cell>
          <cell r="E159">
            <v>20</v>
          </cell>
          <cell r="F159">
            <v>13.319713991875442</v>
          </cell>
          <cell r="G159">
            <v>13.727238144548551</v>
          </cell>
          <cell r="H159">
            <v>0.35735148155007668</v>
          </cell>
          <cell r="I159">
            <v>402594902.00964379</v>
          </cell>
          <cell r="J159">
            <v>5032436.275120547</v>
          </cell>
          <cell r="K159">
            <v>564598840.62909067</v>
          </cell>
          <cell r="L159">
            <v>8.7517399820133353</v>
          </cell>
          <cell r="M159">
            <v>479686062.95663291</v>
          </cell>
          <cell r="N159">
            <v>74249066.489419818</v>
          </cell>
        </row>
        <row r="160">
          <cell r="A160" t="str">
            <v>Y100</v>
          </cell>
          <cell r="B160" t="str">
            <v>E07</v>
          </cell>
          <cell r="C160" t="str">
            <v>SYBR</v>
          </cell>
          <cell r="D160" t="str">
            <v>Unkn</v>
          </cell>
          <cell r="E160">
            <v>21</v>
          </cell>
          <cell r="F160">
            <v>15.784117676863545</v>
          </cell>
          <cell r="G160">
            <v>15.755712401652941</v>
          </cell>
          <cell r="H160">
            <v>2.5597079398690444E-2</v>
          </cell>
          <cell r="I160">
            <v>178343637.30031335</v>
          </cell>
          <cell r="J160">
            <v>2229295.4662539167</v>
          </cell>
          <cell r="K160">
            <v>201204753.79915828</v>
          </cell>
          <cell r="L160">
            <v>8.3036382374393227</v>
          </cell>
          <cell r="M160">
            <v>203619685.94943023</v>
          </cell>
          <cell r="N160">
            <v>2177639.7028744859</v>
          </cell>
        </row>
        <row r="161">
          <cell r="A161" t="str">
            <v>Y100</v>
          </cell>
          <cell r="B161" t="str">
            <v>E08</v>
          </cell>
          <cell r="C161" t="str">
            <v>SYBR</v>
          </cell>
          <cell r="D161" t="str">
            <v>Unkn</v>
          </cell>
          <cell r="E161">
            <v>21</v>
          </cell>
          <cell r="F161">
            <v>15.748585478068156</v>
          </cell>
          <cell r="G161">
            <v>15.755712401652941</v>
          </cell>
          <cell r="H161">
            <v>2.5597079398690444E-2</v>
          </cell>
          <cell r="I161">
            <v>178343637.30031335</v>
          </cell>
          <cell r="J161">
            <v>2229295.4662539167</v>
          </cell>
          <cell r="K161">
            <v>204220363.99920452</v>
          </cell>
          <cell r="L161">
            <v>8.310099045936628</v>
          </cell>
          <cell r="M161">
            <v>203619685.94943023</v>
          </cell>
          <cell r="N161">
            <v>2177639.7028744859</v>
          </cell>
        </row>
        <row r="162">
          <cell r="A162" t="str">
            <v>Y100</v>
          </cell>
          <cell r="B162" t="str">
            <v>E09</v>
          </cell>
          <cell r="C162" t="str">
            <v>SYBR</v>
          </cell>
          <cell r="D162" t="str">
            <v>Unkn</v>
          </cell>
          <cell r="E162">
            <v>21</v>
          </cell>
          <cell r="F162">
            <v>15.734434050027117</v>
          </cell>
          <cell r="G162">
            <v>15.755712401652941</v>
          </cell>
          <cell r="H162">
            <v>2.5597079398690444E-2</v>
          </cell>
          <cell r="I162">
            <v>178343637.30031335</v>
          </cell>
          <cell r="J162">
            <v>2229295.4662539167</v>
          </cell>
          <cell r="K162">
            <v>205433940.04992795</v>
          </cell>
          <cell r="L162">
            <v>8.3126721956328531</v>
          </cell>
          <cell r="M162">
            <v>203619685.94943023</v>
          </cell>
          <cell r="N162">
            <v>2177639.7028744859</v>
          </cell>
        </row>
        <row r="163">
          <cell r="A163" t="str">
            <v>Y98</v>
          </cell>
          <cell r="B163" t="str">
            <v>F07</v>
          </cell>
          <cell r="C163" t="str">
            <v>SYBR</v>
          </cell>
          <cell r="D163" t="str">
            <v>Unkn</v>
          </cell>
          <cell r="E163">
            <v>22</v>
          </cell>
          <cell r="F163">
            <v>15.385281402045438</v>
          </cell>
          <cell r="G163">
            <v>15.257456314500779</v>
          </cell>
          <cell r="H163">
            <v>0.12091507585481862</v>
          </cell>
          <cell r="I163">
            <v>217828823.05602026</v>
          </cell>
          <cell r="J163">
            <v>2722860.2882002532</v>
          </cell>
          <cell r="K163">
            <v>237770795.8712759</v>
          </cell>
          <cell r="L163">
            <v>8.3761585114650678</v>
          </cell>
          <cell r="M163">
            <v>251056037.90079892</v>
          </cell>
          <cell r="N163">
            <v>12645477.441314528</v>
          </cell>
        </row>
        <row r="164">
          <cell r="A164" t="str">
            <v>Y98</v>
          </cell>
          <cell r="B164" t="str">
            <v>F08</v>
          </cell>
          <cell r="C164" t="str">
            <v>SYBR</v>
          </cell>
          <cell r="D164" t="str">
            <v>Unkn</v>
          </cell>
          <cell r="E164">
            <v>22</v>
          </cell>
          <cell r="F164">
            <v>15.144902062137707</v>
          </cell>
          <cell r="G164">
            <v>15.257456314500779</v>
          </cell>
          <cell r="H164">
            <v>0.12091507585481862</v>
          </cell>
          <cell r="I164">
            <v>217828823.05602026</v>
          </cell>
          <cell r="J164">
            <v>2722860.2882002532</v>
          </cell>
          <cell r="K164">
            <v>262946025.67247203</v>
          </cell>
          <cell r="L164">
            <v>8.4198666110058795</v>
          </cell>
          <cell r="M164">
            <v>251056037.90079892</v>
          </cell>
          <cell r="N164">
            <v>12645477.441314528</v>
          </cell>
        </row>
        <row r="165">
          <cell r="A165" t="str">
            <v>Y98</v>
          </cell>
          <cell r="B165" t="str">
            <v>F09</v>
          </cell>
          <cell r="C165" t="str">
            <v>SYBR</v>
          </cell>
          <cell r="D165" t="str">
            <v>Unkn</v>
          </cell>
          <cell r="E165">
            <v>22</v>
          </cell>
          <cell r="F165">
            <v>15.242185479319192</v>
          </cell>
          <cell r="G165">
            <v>15.257456314500779</v>
          </cell>
          <cell r="H165">
            <v>0.12091507585481862</v>
          </cell>
          <cell r="I165">
            <v>217828823.05602026</v>
          </cell>
          <cell r="J165">
            <v>2722860.2882002532</v>
          </cell>
          <cell r="K165">
            <v>252451292.15864882</v>
          </cell>
          <cell r="L165">
            <v>8.4021775979506366</v>
          </cell>
          <cell r="M165">
            <v>251056037.90079892</v>
          </cell>
          <cell r="N165">
            <v>12645477.441314528</v>
          </cell>
        </row>
        <row r="166">
          <cell r="A166" t="str">
            <v>Y97</v>
          </cell>
          <cell r="B166" t="str">
            <v>G07</v>
          </cell>
          <cell r="C166" t="str">
            <v>SYBR</v>
          </cell>
          <cell r="D166" t="str">
            <v>Unkn</v>
          </cell>
          <cell r="E166">
            <v>23</v>
          </cell>
          <cell r="F166">
            <v>15.881909610594905</v>
          </cell>
          <cell r="G166">
            <v>15.547065459084626</v>
          </cell>
          <cell r="H166">
            <v>0.29416201382759466</v>
          </cell>
          <cell r="I166">
            <v>193923158.81774315</v>
          </cell>
          <cell r="J166">
            <v>2424039.4852217892</v>
          </cell>
          <cell r="K166">
            <v>193133122.02349105</v>
          </cell>
          <cell r="L166">
            <v>8.2858567609802414</v>
          </cell>
          <cell r="M166">
            <v>223300179.82842532</v>
          </cell>
          <cell r="N166">
            <v>26586564.105220214</v>
          </cell>
        </row>
        <row r="167">
          <cell r="A167" t="str">
            <v>Y97</v>
          </cell>
          <cell r="B167" t="str">
            <v>G08</v>
          </cell>
          <cell r="C167" t="str">
            <v>SYBR</v>
          </cell>
          <cell r="D167" t="str">
            <v>Unkn</v>
          </cell>
          <cell r="E167">
            <v>23</v>
          </cell>
          <cell r="F167">
            <v>15.330238565460908</v>
          </cell>
          <cell r="G167">
            <v>15.547065459084626</v>
          </cell>
          <cell r="H167">
            <v>0.29416201382759466</v>
          </cell>
          <cell r="I167">
            <v>193923158.81774315</v>
          </cell>
          <cell r="J167">
            <v>2424039.4852217892</v>
          </cell>
          <cell r="K167">
            <v>243313907.35430506</v>
          </cell>
          <cell r="L167">
            <v>8.3861669330763799</v>
          </cell>
          <cell r="M167">
            <v>223300179.82842532</v>
          </cell>
          <cell r="N167">
            <v>26586564.105220214</v>
          </cell>
        </row>
        <row r="168">
          <cell r="A168" t="str">
            <v>Y97</v>
          </cell>
          <cell r="B168" t="str">
            <v>G09</v>
          </cell>
          <cell r="C168" t="str">
            <v>SYBR</v>
          </cell>
          <cell r="D168" t="str">
            <v>Unkn</v>
          </cell>
          <cell r="E168">
            <v>23</v>
          </cell>
          <cell r="F168">
            <v>15.429048201198068</v>
          </cell>
          <cell r="G168">
            <v>15.547065459084626</v>
          </cell>
          <cell r="H168">
            <v>0.29416201382759466</v>
          </cell>
          <cell r="I168">
            <v>193923158.81774315</v>
          </cell>
          <cell r="J168">
            <v>2424039.4852217892</v>
          </cell>
          <cell r="K168">
            <v>233453510.10747987</v>
          </cell>
          <cell r="L168">
            <v>8.3682004081826484</v>
          </cell>
          <cell r="M168">
            <v>223300179.82842532</v>
          </cell>
          <cell r="N168">
            <v>26586564.105220214</v>
          </cell>
        </row>
        <row r="169">
          <cell r="A169" t="str">
            <v>Y96</v>
          </cell>
          <cell r="B169" t="str">
            <v>H07</v>
          </cell>
          <cell r="C169" t="str">
            <v>SYBR</v>
          </cell>
          <cell r="D169" t="str">
            <v>Unkn</v>
          </cell>
          <cell r="E169">
            <v>24</v>
          </cell>
          <cell r="F169">
            <v>13.670069348732396</v>
          </cell>
          <cell r="G169">
            <v>13.63379955436327</v>
          </cell>
          <cell r="H169">
            <v>0.11629898049533503</v>
          </cell>
          <cell r="I169">
            <v>417981258.77905834</v>
          </cell>
          <cell r="J169">
            <v>5224765.7347382288</v>
          </cell>
          <cell r="K169">
            <v>487567757.14862168</v>
          </cell>
          <cell r="L169">
            <v>8.6880349780057582</v>
          </cell>
          <cell r="M169">
            <v>495422137.97176117</v>
          </cell>
          <cell r="N169">
            <v>24362365.560035873</v>
          </cell>
        </row>
        <row r="170">
          <cell r="A170" t="str">
            <v>Y96</v>
          </cell>
          <cell r="B170" t="str">
            <v>H08</v>
          </cell>
          <cell r="C170" t="str">
            <v>SYBR</v>
          </cell>
          <cell r="D170" t="str">
            <v>Unkn</v>
          </cell>
          <cell r="E170">
            <v>24</v>
          </cell>
          <cell r="F170">
            <v>13.50368774269822</v>
          </cell>
          <cell r="G170">
            <v>13.63379955436327</v>
          </cell>
          <cell r="H170">
            <v>0.11629898049533503</v>
          </cell>
          <cell r="I170">
            <v>417981258.77905834</v>
          </cell>
          <cell r="J170">
            <v>5224765.7347382288</v>
          </cell>
          <cell r="K170">
            <v>522742839.92167515</v>
          </cell>
          <cell r="L170">
            <v>8.7182880929410675</v>
          </cell>
          <cell r="M170">
            <v>495422137.97176117</v>
          </cell>
          <cell r="N170">
            <v>24362365.560035873</v>
          </cell>
        </row>
        <row r="171">
          <cell r="A171" t="str">
            <v>Y96</v>
          </cell>
          <cell r="B171" t="str">
            <v>H09</v>
          </cell>
          <cell r="C171" t="str">
            <v>SYBR</v>
          </cell>
          <cell r="D171" t="str">
            <v>Unkn</v>
          </cell>
          <cell r="E171">
            <v>24</v>
          </cell>
          <cell r="F171">
            <v>13.727641571659195</v>
          </cell>
          <cell r="G171">
            <v>13.63379955436327</v>
          </cell>
          <cell r="H171">
            <v>0.11629898049533503</v>
          </cell>
          <cell r="I171">
            <v>417981258.77905834</v>
          </cell>
          <cell r="J171">
            <v>5224765.7347382288</v>
          </cell>
          <cell r="K171">
            <v>475955816.84498662</v>
          </cell>
          <cell r="L171">
            <v>8.6775666388738006</v>
          </cell>
          <cell r="M171">
            <v>495422137.97176117</v>
          </cell>
          <cell r="N171">
            <v>24362365.560035873</v>
          </cell>
        </row>
        <row r="172">
          <cell r="A172" t="str">
            <v>Y95</v>
          </cell>
          <cell r="B172" t="str">
            <v>A10</v>
          </cell>
          <cell r="C172" t="str">
            <v>SYBR</v>
          </cell>
          <cell r="D172" t="str">
            <v>Unkn</v>
          </cell>
          <cell r="E172">
            <v>25</v>
          </cell>
          <cell r="F172">
            <v>12.865475754411237</v>
          </cell>
          <cell r="G172">
            <v>12.839556362600717</v>
          </cell>
          <cell r="H172">
            <v>3.3788047007992927E-2</v>
          </cell>
          <cell r="I172">
            <v>574926108.13652432</v>
          </cell>
          <cell r="J172">
            <v>7186576.3517065542</v>
          </cell>
          <cell r="K172">
            <v>682863622.22161853</v>
          </cell>
          <cell r="L172">
            <v>8.8343339774288694</v>
          </cell>
          <cell r="M172">
            <v>690360487.2269417</v>
          </cell>
          <cell r="N172">
            <v>9798471.0330163687</v>
          </cell>
        </row>
        <row r="173">
          <cell r="A173" t="str">
            <v>Y95</v>
          </cell>
          <cell r="B173" t="str">
            <v>A11</v>
          </cell>
          <cell r="C173" t="str">
            <v>SYBR</v>
          </cell>
          <cell r="D173" t="str">
            <v>Unkn</v>
          </cell>
          <cell r="E173">
            <v>25</v>
          </cell>
          <cell r="F173">
            <v>12.851850794412405</v>
          </cell>
          <cell r="G173">
            <v>12.839556362600717</v>
          </cell>
          <cell r="H173">
            <v>3.3788047007992927E-2</v>
          </cell>
          <cell r="I173">
            <v>574926108.13652432</v>
          </cell>
          <cell r="J173">
            <v>7186576.3517065542</v>
          </cell>
          <cell r="K173">
            <v>686770132.64290905</v>
          </cell>
          <cell r="L173">
            <v>8.8368113996070701</v>
          </cell>
          <cell r="M173">
            <v>690360487.2269417</v>
          </cell>
          <cell r="N173">
            <v>9798471.0330163687</v>
          </cell>
        </row>
        <row r="174">
          <cell r="A174" t="str">
            <v>Y95</v>
          </cell>
          <cell r="B174" t="str">
            <v>A12</v>
          </cell>
          <cell r="C174" t="str">
            <v>SYBR</v>
          </cell>
          <cell r="D174" t="str">
            <v>Unkn</v>
          </cell>
          <cell r="E174">
            <v>25</v>
          </cell>
          <cell r="F174">
            <v>12.80134253897851</v>
          </cell>
          <cell r="G174">
            <v>12.839556362600717</v>
          </cell>
          <cell r="H174">
            <v>3.3788047007992927E-2</v>
          </cell>
          <cell r="I174">
            <v>574926108.13652432</v>
          </cell>
          <cell r="J174">
            <v>7186576.3517065542</v>
          </cell>
          <cell r="K174">
            <v>701447706.81629765</v>
          </cell>
          <cell r="L174">
            <v>8.8459952997583269</v>
          </cell>
          <cell r="M174">
            <v>690360487.2269417</v>
          </cell>
          <cell r="N174">
            <v>9798471.0330163687</v>
          </cell>
        </row>
        <row r="175">
          <cell r="A175" t="str">
            <v>Y94</v>
          </cell>
          <cell r="B175" t="str">
            <v>B10</v>
          </cell>
          <cell r="C175" t="str">
            <v>SYBR</v>
          </cell>
          <cell r="D175" t="str">
            <v>Unkn</v>
          </cell>
          <cell r="E175">
            <v>26</v>
          </cell>
          <cell r="F175">
            <v>16.315637582457985</v>
          </cell>
          <cell r="G175">
            <v>16.542473592889806</v>
          </cell>
          <cell r="H175">
            <v>0.20719615582993267</v>
          </cell>
          <cell r="I175">
            <v>130048901.03587535</v>
          </cell>
          <cell r="J175">
            <v>1625611.2629484418</v>
          </cell>
          <cell r="K175">
            <v>161061648.80168203</v>
          </cell>
          <cell r="L175">
            <v>8.2069921406884028</v>
          </cell>
          <cell r="M175">
            <v>146840410.69299516</v>
          </cell>
          <cell r="N175">
            <v>12904508.335548492</v>
          </cell>
        </row>
        <row r="176">
          <cell r="A176" t="str">
            <v>Y94</v>
          </cell>
          <cell r="B176" t="str">
            <v>B11</v>
          </cell>
          <cell r="C176" t="str">
            <v>SYBR</v>
          </cell>
          <cell r="D176" t="str">
            <v>Unkn</v>
          </cell>
          <cell r="E176">
            <v>26</v>
          </cell>
          <cell r="F176">
            <v>16.590018118850146</v>
          </cell>
          <cell r="G176">
            <v>16.542473592889806</v>
          </cell>
          <cell r="H176">
            <v>0.20719615582993267</v>
          </cell>
          <cell r="I176">
            <v>130048901.03587535</v>
          </cell>
          <cell r="J176">
            <v>1625611.2629484418</v>
          </cell>
          <cell r="K176">
            <v>143582534.21690226</v>
          </cell>
          <cell r="L176">
            <v>8.1571016143174866</v>
          </cell>
          <cell r="M176">
            <v>146840410.69299516</v>
          </cell>
          <cell r="N176">
            <v>12904508.335548492</v>
          </cell>
        </row>
        <row r="177">
          <cell r="A177" t="str">
            <v>Y94</v>
          </cell>
          <cell r="B177" t="str">
            <v>B12</v>
          </cell>
          <cell r="C177" t="str">
            <v>SYBR</v>
          </cell>
          <cell r="D177" t="str">
            <v>Unkn</v>
          </cell>
          <cell r="E177">
            <v>26</v>
          </cell>
          <cell r="F177">
            <v>16.72176507736128</v>
          </cell>
          <cell r="G177">
            <v>16.542473592889806</v>
          </cell>
          <cell r="H177">
            <v>0.20719615582993267</v>
          </cell>
          <cell r="I177">
            <v>130048901.03587535</v>
          </cell>
          <cell r="J177">
            <v>1625611.2629484418</v>
          </cell>
          <cell r="K177">
            <v>135877049.06040117</v>
          </cell>
          <cell r="L177">
            <v>8.1331461064147952</v>
          </cell>
          <cell r="M177">
            <v>146840410.69299516</v>
          </cell>
          <cell r="N177">
            <v>12904508.335548492</v>
          </cell>
        </row>
        <row r="178">
          <cell r="A178" t="str">
            <v>10-1 Std.</v>
          </cell>
          <cell r="B178" t="str">
            <v>C10</v>
          </cell>
          <cell r="C178" t="str">
            <v>SYBR</v>
          </cell>
          <cell r="D178" t="str">
            <v>Std</v>
          </cell>
          <cell r="E178">
            <v>1</v>
          </cell>
          <cell r="F178">
            <v>13.011214203928246</v>
          </cell>
          <cell r="G178">
            <v>13.05152298629487</v>
          </cell>
          <cell r="H178">
            <v>9.3013185066663215E-2</v>
          </cell>
          <cell r="I178">
            <v>0</v>
          </cell>
          <cell r="J178">
            <v>821000000</v>
          </cell>
          <cell r="K178">
            <v>821000000</v>
          </cell>
          <cell r="L178">
            <v>8.9143431571194416</v>
          </cell>
          <cell r="M178">
            <v>821000000</v>
          </cell>
          <cell r="N178">
            <v>0</v>
          </cell>
        </row>
        <row r="179">
          <cell r="A179" t="str">
            <v>10-1 Std.</v>
          </cell>
          <cell r="B179" t="str">
            <v>C11</v>
          </cell>
          <cell r="C179" t="str">
            <v>SYBR</v>
          </cell>
          <cell r="D179" t="str">
            <v>Std</v>
          </cell>
          <cell r="E179">
            <v>1</v>
          </cell>
          <cell r="F179">
            <v>13.157891379498359</v>
          </cell>
          <cell r="G179">
            <v>13.05152298629487</v>
          </cell>
          <cell r="H179">
            <v>9.3013185066663215E-2</v>
          </cell>
          <cell r="I179">
            <v>0</v>
          </cell>
          <cell r="J179">
            <v>821000000</v>
          </cell>
          <cell r="K179">
            <v>821000000</v>
          </cell>
          <cell r="L179">
            <v>8.9143431571194416</v>
          </cell>
          <cell r="M179">
            <v>821000000</v>
          </cell>
          <cell r="N179">
            <v>0</v>
          </cell>
        </row>
        <row r="180">
          <cell r="A180" t="str">
            <v>10-1 Std.</v>
          </cell>
          <cell r="B180" t="str">
            <v>C12</v>
          </cell>
          <cell r="C180" t="str">
            <v>SYBR</v>
          </cell>
          <cell r="D180" t="str">
            <v>Std</v>
          </cell>
          <cell r="E180">
            <v>1</v>
          </cell>
          <cell r="F180">
            <v>12.985463375458</v>
          </cell>
          <cell r="G180">
            <v>13.05152298629487</v>
          </cell>
          <cell r="H180">
            <v>9.3013185066663215E-2</v>
          </cell>
          <cell r="I180">
            <v>0</v>
          </cell>
          <cell r="J180">
            <v>821000000</v>
          </cell>
          <cell r="K180">
            <v>821000000</v>
          </cell>
          <cell r="L180">
            <v>8.9143431571194416</v>
          </cell>
          <cell r="M180">
            <v>821000000</v>
          </cell>
          <cell r="N180">
            <v>0</v>
          </cell>
        </row>
        <row r="181">
          <cell r="A181" t="str">
            <v>10-2 Std.</v>
          </cell>
          <cell r="B181" t="str">
            <v>D10</v>
          </cell>
          <cell r="C181" t="str">
            <v>SYBR</v>
          </cell>
          <cell r="D181" t="str">
            <v>Std</v>
          </cell>
          <cell r="E181">
            <v>2</v>
          </cell>
          <cell r="F181">
            <v>16.449735413809549</v>
          </cell>
          <cell r="G181">
            <v>16.501348093573768</v>
          </cell>
          <cell r="H181">
            <v>0.25417920441324282</v>
          </cell>
          <cell r="I181">
            <v>0</v>
          </cell>
          <cell r="J181">
            <v>82100000</v>
          </cell>
          <cell r="K181">
            <v>82100000</v>
          </cell>
          <cell r="L181">
            <v>7.9143431571194407</v>
          </cell>
          <cell r="M181">
            <v>82100000</v>
          </cell>
          <cell r="N181">
            <v>0</v>
          </cell>
        </row>
        <row r="182">
          <cell r="A182" t="str">
            <v>10-2 Std.</v>
          </cell>
          <cell r="B182" t="str">
            <v>D11</v>
          </cell>
          <cell r="C182" t="str">
            <v>SYBR</v>
          </cell>
          <cell r="D182" t="str">
            <v>Std</v>
          </cell>
          <cell r="E182">
            <v>2</v>
          </cell>
          <cell r="F182">
            <v>16.276936195867538</v>
          </cell>
          <cell r="G182">
            <v>16.501348093573768</v>
          </cell>
          <cell r="H182">
            <v>0.25417920441324282</v>
          </cell>
          <cell r="I182">
            <v>0</v>
          </cell>
          <cell r="J182">
            <v>82100000</v>
          </cell>
          <cell r="K182">
            <v>82100000</v>
          </cell>
          <cell r="L182">
            <v>7.9143431571194407</v>
          </cell>
          <cell r="M182">
            <v>82100000</v>
          </cell>
          <cell r="N182">
            <v>0</v>
          </cell>
        </row>
        <row r="183">
          <cell r="A183" t="str">
            <v>10-2 Std.</v>
          </cell>
          <cell r="B183" t="str">
            <v>D12</v>
          </cell>
          <cell r="C183" t="str">
            <v>SYBR</v>
          </cell>
          <cell r="D183" t="str">
            <v>Std</v>
          </cell>
          <cell r="E183">
            <v>2</v>
          </cell>
          <cell r="F183">
            <v>16.777372671044223</v>
          </cell>
          <cell r="G183">
            <v>16.501348093573768</v>
          </cell>
          <cell r="H183">
            <v>0.25417920441324282</v>
          </cell>
          <cell r="I183">
            <v>0</v>
          </cell>
          <cell r="J183">
            <v>82100000</v>
          </cell>
          <cell r="K183">
            <v>82100000</v>
          </cell>
          <cell r="L183">
            <v>7.9143431571194407</v>
          </cell>
          <cell r="M183">
            <v>82100000</v>
          </cell>
          <cell r="N183">
            <v>0</v>
          </cell>
        </row>
        <row r="184">
          <cell r="A184" t="str">
            <v>10-3 Std.</v>
          </cell>
          <cell r="B184" t="str">
            <v>E10</v>
          </cell>
          <cell r="C184" t="str">
            <v>SYBR</v>
          </cell>
          <cell r="D184" t="str">
            <v>Std</v>
          </cell>
          <cell r="E184">
            <v>3</v>
          </cell>
          <cell r="F184">
            <v>24.582766750709116</v>
          </cell>
          <cell r="G184">
            <v>24.083441327496661</v>
          </cell>
          <cell r="H184">
            <v>0.63289391126269712</v>
          </cell>
          <cell r="I184">
            <v>0</v>
          </cell>
          <cell r="J184">
            <v>8210000</v>
          </cell>
          <cell r="K184">
            <v>8210000</v>
          </cell>
          <cell r="L184">
            <v>6.9143431571194407</v>
          </cell>
          <cell r="M184">
            <v>8210000</v>
          </cell>
          <cell r="N184">
            <v>0</v>
          </cell>
        </row>
        <row r="185">
          <cell r="A185" t="str">
            <v>10-3 Std.</v>
          </cell>
          <cell r="B185" t="str">
            <v>E11</v>
          </cell>
          <cell r="C185" t="str">
            <v>SYBR</v>
          </cell>
          <cell r="D185" t="str">
            <v>Std</v>
          </cell>
          <cell r="E185">
            <v>3</v>
          </cell>
          <cell r="F185">
            <v>23.371652773490691</v>
          </cell>
          <cell r="G185">
            <v>24.083441327496661</v>
          </cell>
          <cell r="H185">
            <v>0.63289391126269712</v>
          </cell>
          <cell r="I185">
            <v>0</v>
          </cell>
          <cell r="J185">
            <v>8210000</v>
          </cell>
          <cell r="K185">
            <v>8210000</v>
          </cell>
          <cell r="L185">
            <v>6.9143431571194407</v>
          </cell>
          <cell r="M185">
            <v>8210000</v>
          </cell>
          <cell r="N185">
            <v>0</v>
          </cell>
        </row>
        <row r="186">
          <cell r="A186" t="str">
            <v>10-3 Std.</v>
          </cell>
          <cell r="B186" t="str">
            <v>E12</v>
          </cell>
          <cell r="C186" t="str">
            <v>SYBR</v>
          </cell>
          <cell r="D186" t="str">
            <v>Std</v>
          </cell>
          <cell r="E186">
            <v>3</v>
          </cell>
          <cell r="F186">
            <v>24.295904458290178</v>
          </cell>
          <cell r="G186">
            <v>24.083441327496661</v>
          </cell>
          <cell r="H186">
            <v>0.63289391126269712</v>
          </cell>
          <cell r="I186">
            <v>0</v>
          </cell>
          <cell r="J186">
            <v>8210000</v>
          </cell>
          <cell r="K186">
            <v>8210000</v>
          </cell>
          <cell r="L186">
            <v>6.9143431571194407</v>
          </cell>
          <cell r="M186">
            <v>8210000</v>
          </cell>
          <cell r="N186">
            <v>0</v>
          </cell>
        </row>
        <row r="187">
          <cell r="A187" t="str">
            <v>10-4 Std.</v>
          </cell>
          <cell r="B187" t="str">
            <v>F10</v>
          </cell>
          <cell r="C187" t="str">
            <v>SYBR</v>
          </cell>
          <cell r="D187" t="str">
            <v>Std</v>
          </cell>
          <cell r="E187">
            <v>4</v>
          </cell>
          <cell r="F187">
            <v>25.953287778358561</v>
          </cell>
          <cell r="G187">
            <v>29.374032812467618</v>
          </cell>
          <cell r="H187">
            <v>3.6486773162808706</v>
          </cell>
          <cell r="I187">
            <v>0</v>
          </cell>
          <cell r="J187">
            <v>821000</v>
          </cell>
          <cell r="K187">
            <v>821000</v>
          </cell>
          <cell r="L187">
            <v>5.9143431571194407</v>
          </cell>
          <cell r="M187">
            <v>821000</v>
          </cell>
          <cell r="N187">
            <v>0</v>
          </cell>
        </row>
        <row r="188">
          <cell r="A188" t="str">
            <v>10-4 Std.</v>
          </cell>
          <cell r="B188" t="str">
            <v>F11</v>
          </cell>
          <cell r="C188" t="str">
            <v>SYBR</v>
          </cell>
          <cell r="D188" t="str">
            <v>Std</v>
          </cell>
          <cell r="E188">
            <v>4</v>
          </cell>
          <cell r="F188">
            <v>28.954446710896836</v>
          </cell>
          <cell r="G188">
            <v>29.374032812467618</v>
          </cell>
          <cell r="H188">
            <v>3.6486773162808706</v>
          </cell>
          <cell r="I188">
            <v>0</v>
          </cell>
          <cell r="J188">
            <v>821000</v>
          </cell>
          <cell r="K188">
            <v>821000</v>
          </cell>
          <cell r="L188">
            <v>5.9143431571194407</v>
          </cell>
          <cell r="M188">
            <v>821000</v>
          </cell>
          <cell r="N188">
            <v>0</v>
          </cell>
        </row>
        <row r="189">
          <cell r="A189" t="str">
            <v>10-4 Std.</v>
          </cell>
          <cell r="B189" t="str">
            <v>F12</v>
          </cell>
          <cell r="C189" t="str">
            <v>SYBR</v>
          </cell>
          <cell r="D189" t="str">
            <v>Std</v>
          </cell>
          <cell r="E189">
            <v>4</v>
          </cell>
          <cell r="F189">
            <v>33.214363948147458</v>
          </cell>
          <cell r="G189">
            <v>29.374032812467618</v>
          </cell>
          <cell r="H189">
            <v>3.6486773162808706</v>
          </cell>
          <cell r="I189">
            <v>0</v>
          </cell>
          <cell r="J189">
            <v>821000</v>
          </cell>
          <cell r="K189">
            <v>821000</v>
          </cell>
          <cell r="L189">
            <v>5.9143431571194407</v>
          </cell>
          <cell r="M189">
            <v>821000</v>
          </cell>
          <cell r="N189">
            <v>0</v>
          </cell>
        </row>
        <row r="190">
          <cell r="A190" t="str">
            <v>10-5 Std.</v>
          </cell>
          <cell r="B190" t="str">
            <v>G10</v>
          </cell>
          <cell r="C190" t="str">
            <v>SYBR</v>
          </cell>
          <cell r="D190" t="str">
            <v>Std</v>
          </cell>
          <cell r="E190">
            <v>5</v>
          </cell>
          <cell r="F190">
            <v>33.504360832235392</v>
          </cell>
          <cell r="G190">
            <v>34.113440953091605</v>
          </cell>
          <cell r="H190">
            <v>1.0096456898817652</v>
          </cell>
          <cell r="I190">
            <v>0</v>
          </cell>
          <cell r="J190">
            <v>82100</v>
          </cell>
          <cell r="K190">
            <v>82100</v>
          </cell>
          <cell r="L190">
            <v>4.9143431571194407</v>
          </cell>
          <cell r="M190">
            <v>82100</v>
          </cell>
          <cell r="N190">
            <v>0</v>
          </cell>
        </row>
        <row r="191">
          <cell r="A191" t="str">
            <v>10-5 Std.</v>
          </cell>
          <cell r="B191" t="str">
            <v>G11</v>
          </cell>
          <cell r="C191" t="str">
            <v>SYBR</v>
          </cell>
          <cell r="D191" t="str">
            <v>Std</v>
          </cell>
          <cell r="E191">
            <v>5</v>
          </cell>
          <cell r="F191">
            <v>33.557080047159374</v>
          </cell>
          <cell r="G191">
            <v>34.113440953091605</v>
          </cell>
          <cell r="H191">
            <v>1.0096456898817652</v>
          </cell>
          <cell r="I191">
            <v>0</v>
          </cell>
          <cell r="J191">
            <v>82100</v>
          </cell>
          <cell r="K191">
            <v>82100</v>
          </cell>
          <cell r="L191">
            <v>4.9143431571194407</v>
          </cell>
          <cell r="M191">
            <v>82100</v>
          </cell>
          <cell r="N191">
            <v>0</v>
          </cell>
        </row>
        <row r="192">
          <cell r="A192" t="str">
            <v>10-5 Std.</v>
          </cell>
          <cell r="B192" t="str">
            <v>G12</v>
          </cell>
          <cell r="C192" t="str">
            <v>SYBR</v>
          </cell>
          <cell r="D192" t="str">
            <v>Std</v>
          </cell>
          <cell r="E192">
            <v>5</v>
          </cell>
          <cell r="F192">
            <v>35.278881979880047</v>
          </cell>
          <cell r="G192">
            <v>34.113440953091605</v>
          </cell>
          <cell r="H192">
            <v>1.0096456898817652</v>
          </cell>
          <cell r="I192">
            <v>0</v>
          </cell>
          <cell r="J192">
            <v>82100</v>
          </cell>
          <cell r="K192">
            <v>82100</v>
          </cell>
          <cell r="L192">
            <v>4.9143431571194407</v>
          </cell>
          <cell r="M192">
            <v>82100</v>
          </cell>
          <cell r="N192">
            <v>0</v>
          </cell>
        </row>
        <row r="193">
          <cell r="A193" t="str">
            <v>Con</v>
          </cell>
          <cell r="B193" t="str">
            <v>H10</v>
          </cell>
          <cell r="C193" t="str">
            <v>SYBR</v>
          </cell>
          <cell r="D193" t="str">
            <v>NTC</v>
          </cell>
          <cell r="E193">
            <v>1</v>
          </cell>
          <cell r="F193">
            <v>34.12501436055291</v>
          </cell>
          <cell r="G193">
            <v>35.25299243705156</v>
          </cell>
          <cell r="H193">
            <v>1.2056059258516989</v>
          </cell>
          <cell r="I193">
            <v>0</v>
          </cell>
          <cell r="J193">
            <v>0</v>
          </cell>
          <cell r="K193">
            <v>0</v>
          </cell>
          <cell r="L193" t="e">
            <v>#NUM!</v>
          </cell>
          <cell r="M193">
            <v>0</v>
          </cell>
          <cell r="N193">
            <v>0</v>
          </cell>
        </row>
        <row r="194">
          <cell r="A194" t="str">
            <v>Con</v>
          </cell>
          <cell r="B194" t="str">
            <v>H11</v>
          </cell>
          <cell r="C194" t="str">
            <v>SYBR</v>
          </cell>
          <cell r="D194" t="str">
            <v>NTC</v>
          </cell>
          <cell r="E194">
            <v>1</v>
          </cell>
          <cell r="F194">
            <v>35.1104160199802</v>
          </cell>
          <cell r="G194">
            <v>35.25299243705156</v>
          </cell>
          <cell r="H194">
            <v>1.2056059258516989</v>
          </cell>
          <cell r="I194">
            <v>0</v>
          </cell>
          <cell r="J194">
            <v>0</v>
          </cell>
          <cell r="K194">
            <v>0</v>
          </cell>
          <cell r="L194" t="e">
            <v>#NUM!</v>
          </cell>
          <cell r="M194">
            <v>0</v>
          </cell>
          <cell r="N194">
            <v>0</v>
          </cell>
        </row>
        <row r="195">
          <cell r="A195" t="str">
            <v>Con</v>
          </cell>
          <cell r="B195" t="str">
            <v>H12</v>
          </cell>
          <cell r="C195" t="str">
            <v>SYBR</v>
          </cell>
          <cell r="D195" t="str">
            <v>NTC</v>
          </cell>
          <cell r="E195">
            <v>1</v>
          </cell>
          <cell r="F195">
            <v>36.523546930621578</v>
          </cell>
          <cell r="G195">
            <v>35.25299243705156</v>
          </cell>
          <cell r="H195">
            <v>1.2056059258516989</v>
          </cell>
          <cell r="I195">
            <v>0</v>
          </cell>
          <cell r="J195">
            <v>0</v>
          </cell>
          <cell r="K195">
            <v>0</v>
          </cell>
          <cell r="L195" t="e">
            <v>#NUM!</v>
          </cell>
          <cell r="M195">
            <v>0</v>
          </cell>
          <cell r="N195">
            <v>0</v>
          </cell>
        </row>
        <row r="197">
          <cell r="A197" t="str">
            <v>Third Batch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8">
          <cell r="A198" t="str">
            <v>Y93</v>
          </cell>
          <cell r="B198" t="str">
            <v>A01</v>
          </cell>
          <cell r="C198" t="str">
            <v>SYBR</v>
          </cell>
          <cell r="D198" t="str">
            <v>Unkn</v>
          </cell>
          <cell r="E198">
            <v>1</v>
          </cell>
          <cell r="F198">
            <v>11.903203954791101</v>
          </cell>
          <cell r="G198">
            <v>11.878067529395432</v>
          </cell>
          <cell r="H198">
            <v>3.0384180097764068E-2</v>
          </cell>
          <cell r="I198">
            <v>186178712.95107943</v>
          </cell>
          <cell r="J198">
            <v>2327233.9118884928</v>
          </cell>
          <cell r="K198">
            <v>222804198.64890659</v>
          </cell>
          <cell r="L198">
            <v>8.3479233706707685</v>
          </cell>
          <cell r="M198">
            <v>226584986.60864687</v>
          </cell>
          <cell r="N198">
            <v>4589194.9859670326</v>
          </cell>
        </row>
        <row r="199">
          <cell r="A199" t="str">
            <v>Y93</v>
          </cell>
          <cell r="B199" t="str">
            <v>A02</v>
          </cell>
          <cell r="C199" t="str">
            <v>SYBR</v>
          </cell>
          <cell r="D199" t="str">
            <v>Unkn</v>
          </cell>
          <cell r="E199">
            <v>1</v>
          </cell>
          <cell r="F199">
            <v>11.886696450677494</v>
          </cell>
          <cell r="G199">
            <v>11.878067529395432</v>
          </cell>
          <cell r="H199">
            <v>3.0384180097764068E-2</v>
          </cell>
          <cell r="I199">
            <v>186178712.95107943</v>
          </cell>
          <cell r="J199">
            <v>2327233.9118884928</v>
          </cell>
          <cell r="K199">
            <v>225259802.50334528</v>
          </cell>
          <cell r="L199">
            <v>8.3526836990095106</v>
          </cell>
          <cell r="M199">
            <v>226584986.60864687</v>
          </cell>
          <cell r="N199">
            <v>4589194.9859670326</v>
          </cell>
        </row>
        <row r="200">
          <cell r="A200" t="str">
            <v>Y93</v>
          </cell>
          <cell r="B200" t="str">
            <v>A03</v>
          </cell>
          <cell r="C200" t="str">
            <v>SYBR</v>
          </cell>
          <cell r="D200" t="str">
            <v>Unkn</v>
          </cell>
          <cell r="E200">
            <v>1</v>
          </cell>
          <cell r="F200">
            <v>11.844302182717744</v>
          </cell>
          <cell r="G200">
            <v>11.878067529395432</v>
          </cell>
          <cell r="H200">
            <v>3.0384180097764068E-2</v>
          </cell>
          <cell r="I200">
            <v>186178712.95107943</v>
          </cell>
          <cell r="J200">
            <v>2327233.9118884928</v>
          </cell>
          <cell r="K200">
            <v>231690958.67368883</v>
          </cell>
          <cell r="L200">
            <v>8.3649090865532933</v>
          </cell>
          <cell r="M200">
            <v>226584986.60864687</v>
          </cell>
          <cell r="N200">
            <v>4589194.9859670326</v>
          </cell>
        </row>
        <row r="201">
          <cell r="A201" t="str">
            <v>Y92</v>
          </cell>
          <cell r="B201" t="str">
            <v>B01</v>
          </cell>
          <cell r="C201" t="str">
            <v>SYBR</v>
          </cell>
          <cell r="D201" t="str">
            <v>Unkn</v>
          </cell>
          <cell r="E201">
            <v>2</v>
          </cell>
          <cell r="F201">
            <v>11.823002829253706</v>
          </cell>
          <cell r="G201">
            <v>11.290283627615784</v>
          </cell>
          <cell r="H201">
            <v>0.56163076998011807</v>
          </cell>
          <cell r="I201">
            <v>252054349.42883334</v>
          </cell>
          <cell r="J201">
            <v>3150679.3678604169</v>
          </cell>
          <cell r="K201">
            <v>234991015.32731622</v>
          </cell>
          <cell r="L201">
            <v>8.3710512577255152</v>
          </cell>
          <cell r="M201">
            <v>350689383.26071018</v>
          </cell>
          <cell r="N201">
            <v>131783274.85177082</v>
          </cell>
        </row>
        <row r="202">
          <cell r="A202" t="str">
            <v>Y92</v>
          </cell>
          <cell r="B202" t="str">
            <v>B02</v>
          </cell>
          <cell r="C202" t="str">
            <v>SYBR</v>
          </cell>
          <cell r="D202" t="str">
            <v>Unkn</v>
          </cell>
          <cell r="E202">
            <v>2</v>
          </cell>
          <cell r="F202">
            <v>10.703632267703412</v>
          </cell>
          <cell r="G202">
            <v>11.290283627615784</v>
          </cell>
          <cell r="H202">
            <v>0.56163076998011807</v>
          </cell>
          <cell r="I202">
            <v>252054349.42883334</v>
          </cell>
          <cell r="J202">
            <v>3150679.3678604169</v>
          </cell>
          <cell r="K202">
            <v>494137908.77755648</v>
          </cell>
          <cell r="L202">
            <v>8.6938481729369261</v>
          </cell>
          <cell r="M202">
            <v>350689383.26071018</v>
          </cell>
          <cell r="N202">
            <v>131783274.85177082</v>
          </cell>
        </row>
        <row r="203">
          <cell r="A203" t="str">
            <v>Y92</v>
          </cell>
          <cell r="B203" t="str">
            <v>B03</v>
          </cell>
          <cell r="C203" t="str">
            <v>SYBR</v>
          </cell>
          <cell r="D203" t="str">
            <v>Unkn</v>
          </cell>
          <cell r="E203">
            <v>2</v>
          </cell>
          <cell r="F203">
            <v>11.344215785890231</v>
          </cell>
          <cell r="G203">
            <v>11.290283627615784</v>
          </cell>
          <cell r="H203">
            <v>0.56163076998011807</v>
          </cell>
          <cell r="I203">
            <v>252054349.42883334</v>
          </cell>
          <cell r="J203">
            <v>3150679.3678604169</v>
          </cell>
          <cell r="K203">
            <v>322939225.67725778</v>
          </cell>
          <cell r="L203">
            <v>8.5091207996177669</v>
          </cell>
          <cell r="M203">
            <v>350689383.26071018</v>
          </cell>
          <cell r="N203">
            <v>131783274.85177082</v>
          </cell>
        </row>
        <row r="204">
          <cell r="A204" t="str">
            <v>Y91</v>
          </cell>
          <cell r="B204" t="str">
            <v>C01</v>
          </cell>
          <cell r="C204" t="str">
            <v>SYBR</v>
          </cell>
          <cell r="D204" t="str">
            <v>Unkn</v>
          </cell>
          <cell r="E204">
            <v>3</v>
          </cell>
          <cell r="F204">
            <v>11.019579669814613</v>
          </cell>
          <cell r="G204">
            <v>10.586307101087563</v>
          </cell>
          <cell r="H204">
            <v>0.47104166546322834</v>
          </cell>
          <cell r="I204">
            <v>362297938.27552944</v>
          </cell>
          <cell r="J204">
            <v>4528724.2284441181</v>
          </cell>
          <cell r="K204">
            <v>400624296.39720017</v>
          </cell>
          <cell r="L204">
            <v>8.6027372841269631</v>
          </cell>
          <cell r="M204">
            <v>552122930.85385275</v>
          </cell>
          <cell r="N204">
            <v>176007387.40689471</v>
          </cell>
        </row>
        <row r="205">
          <cell r="A205" t="str">
            <v>Y91</v>
          </cell>
          <cell r="B205" t="str">
            <v>C02</v>
          </cell>
          <cell r="C205" t="str">
            <v>SYBR</v>
          </cell>
          <cell r="D205" t="str">
            <v>Unkn</v>
          </cell>
          <cell r="E205">
            <v>3</v>
          </cell>
          <cell r="F205">
            <v>10.654427575193209</v>
          </cell>
          <cell r="G205">
            <v>10.586307101087563</v>
          </cell>
          <cell r="H205">
            <v>0.47104166546322834</v>
          </cell>
          <cell r="I205">
            <v>362297938.27552944</v>
          </cell>
          <cell r="J205">
            <v>4528724.2284441181</v>
          </cell>
          <cell r="K205">
            <v>510549090.77669281</v>
          </cell>
          <cell r="L205">
            <v>8.7080375071054252</v>
          </cell>
          <cell r="M205">
            <v>552122930.85385275</v>
          </cell>
          <cell r="N205">
            <v>176007387.40689471</v>
          </cell>
        </row>
        <row r="206">
          <cell r="A206" t="str">
            <v>Y91</v>
          </cell>
          <cell r="B206" t="str">
            <v>C03</v>
          </cell>
          <cell r="C206" t="str">
            <v>SYBR</v>
          </cell>
          <cell r="D206" t="str">
            <v>Unkn</v>
          </cell>
          <cell r="E206">
            <v>3</v>
          </cell>
          <cell r="F206">
            <v>10.084914058254867</v>
          </cell>
          <cell r="G206">
            <v>10.586307101087563</v>
          </cell>
          <cell r="H206">
            <v>0.47104166546322834</v>
          </cell>
          <cell r="I206">
            <v>362297938.27552944</v>
          </cell>
          <cell r="J206">
            <v>4528724.2284441181</v>
          </cell>
          <cell r="K206">
            <v>745195405.38766539</v>
          </cell>
          <cell r="L206">
            <v>8.872270168525688</v>
          </cell>
          <cell r="M206">
            <v>552122930.85385275</v>
          </cell>
          <cell r="N206">
            <v>176007387.40689471</v>
          </cell>
        </row>
        <row r="207">
          <cell r="A207" t="str">
            <v>Y90</v>
          </cell>
          <cell r="B207" t="str">
            <v>D01</v>
          </cell>
          <cell r="C207" t="str">
            <v>SYBR</v>
          </cell>
          <cell r="D207" t="str">
            <v>Unkn</v>
          </cell>
          <cell r="E207">
            <v>4</v>
          </cell>
          <cell r="F207">
            <v>15.315582866505896</v>
          </cell>
          <cell r="G207">
            <v>14.981338521141197</v>
          </cell>
          <cell r="H207">
            <v>0.28960779847510892</v>
          </cell>
          <cell r="I207">
            <v>37611636.45594196</v>
          </cell>
          <cell r="J207">
            <v>470145.45569927449</v>
          </cell>
          <cell r="K207">
            <v>23114440.715375587</v>
          </cell>
          <cell r="L207">
            <v>7.3638833895688336</v>
          </cell>
          <cell r="M207">
            <v>29201967.379996676</v>
          </cell>
          <cell r="N207">
            <v>5275569.5673107794</v>
          </cell>
        </row>
        <row r="208">
          <cell r="A208" t="str">
            <v>Y90</v>
          </cell>
          <cell r="B208" t="str">
            <v>D02</v>
          </cell>
          <cell r="C208" t="str">
            <v>SYBR</v>
          </cell>
          <cell r="D208" t="str">
            <v>Unkn</v>
          </cell>
          <cell r="E208">
            <v>4</v>
          </cell>
          <cell r="F208">
            <v>14.823338581266194</v>
          </cell>
          <cell r="G208">
            <v>14.981338521141197</v>
          </cell>
          <cell r="H208">
            <v>0.28960779847510892</v>
          </cell>
          <cell r="I208">
            <v>37611636.45594196</v>
          </cell>
          <cell r="J208">
            <v>470145.45569927449</v>
          </cell>
          <cell r="K208">
            <v>32050414.07148755</v>
          </cell>
          <cell r="L208">
            <v>7.5058336447066463</v>
          </cell>
          <cell r="M208">
            <v>29201967.379996676</v>
          </cell>
          <cell r="N208">
            <v>5275569.5673107794</v>
          </cell>
        </row>
        <row r="209">
          <cell r="A209" t="str">
            <v>Y90</v>
          </cell>
          <cell r="B209" t="str">
            <v>D03</v>
          </cell>
          <cell r="C209" t="str">
            <v>SYBR</v>
          </cell>
          <cell r="D209" t="str">
            <v>Unkn</v>
          </cell>
          <cell r="E209">
            <v>4</v>
          </cell>
          <cell r="F209">
            <v>14.805094115651496</v>
          </cell>
          <cell r="G209">
            <v>14.981338521141197</v>
          </cell>
          <cell r="H209">
            <v>0.28960779847510892</v>
          </cell>
          <cell r="I209">
            <v>37611636.45594196</v>
          </cell>
          <cell r="J209">
            <v>470145.45569927449</v>
          </cell>
          <cell r="K209">
            <v>32441047.353126891</v>
          </cell>
          <cell r="L209">
            <v>7.5110948668813196</v>
          </cell>
          <cell r="M209">
            <v>29201967.379996676</v>
          </cell>
          <cell r="N209">
            <v>5275569.5673107794</v>
          </cell>
        </row>
        <row r="210">
          <cell r="A210" t="str">
            <v>Y89</v>
          </cell>
          <cell r="B210" t="str">
            <v>E01</v>
          </cell>
          <cell r="C210" t="str">
            <v>SYBR</v>
          </cell>
          <cell r="D210" t="str">
            <v>Unkn</v>
          </cell>
          <cell r="E210">
            <v>5</v>
          </cell>
          <cell r="F210">
            <v>18.630630404827055</v>
          </cell>
          <cell r="G210">
            <v>18.309804645345828</v>
          </cell>
          <cell r="H210">
            <v>0.37607976703794832</v>
          </cell>
          <cell r="I210">
            <v>6765638.9369693547</v>
          </cell>
          <cell r="J210">
            <v>84570.486712116937</v>
          </cell>
          <cell r="K210">
            <v>2558062.827008978</v>
          </cell>
          <cell r="L210">
            <v>6.4079112067134876</v>
          </cell>
          <cell r="M210">
            <v>3233460.3910059421</v>
          </cell>
          <cell r="N210">
            <v>834637.24443698861</v>
          </cell>
        </row>
        <row r="211">
          <cell r="A211" t="str">
            <v>Y89</v>
          </cell>
          <cell r="B211" t="str">
            <v>E02</v>
          </cell>
          <cell r="C211" t="str">
            <v>SYBR</v>
          </cell>
          <cell r="D211" t="str">
            <v>Unkn</v>
          </cell>
          <cell r="E211">
            <v>5</v>
          </cell>
          <cell r="F211">
            <v>18.402846130758562</v>
          </cell>
          <cell r="G211">
            <v>18.309804645345828</v>
          </cell>
          <cell r="H211">
            <v>0.37607976703794832</v>
          </cell>
          <cell r="I211">
            <v>6765638.9369693547</v>
          </cell>
          <cell r="J211">
            <v>84570.486712116937</v>
          </cell>
          <cell r="K211">
            <v>2975761.8873945591</v>
          </cell>
          <cell r="L211">
            <v>6.4735981771669051</v>
          </cell>
          <cell r="M211">
            <v>3233460.3910059421</v>
          </cell>
          <cell r="N211">
            <v>834637.24443698861</v>
          </cell>
        </row>
        <row r="212">
          <cell r="A212" t="str">
            <v>Y89</v>
          </cell>
          <cell r="B212" t="str">
            <v>E03</v>
          </cell>
          <cell r="C212" t="str">
            <v>SYBR</v>
          </cell>
          <cell r="D212" t="str">
            <v>Unkn</v>
          </cell>
          <cell r="E212">
            <v>5</v>
          </cell>
          <cell r="F212">
            <v>17.895937400451864</v>
          </cell>
          <cell r="G212">
            <v>18.309804645345828</v>
          </cell>
          <cell r="H212">
            <v>0.37607976703794832</v>
          </cell>
          <cell r="I212">
            <v>6765638.9369693547</v>
          </cell>
          <cell r="J212">
            <v>84570.486712116937</v>
          </cell>
          <cell r="K212">
            <v>4166556.4586142884</v>
          </cell>
          <cell r="L212">
            <v>6.6197772710767131</v>
          </cell>
          <cell r="M212">
            <v>3233460.3910059421</v>
          </cell>
          <cell r="N212">
            <v>834637.24443698861</v>
          </cell>
        </row>
        <row r="213">
          <cell r="A213" t="str">
            <v>Y88</v>
          </cell>
          <cell r="B213" t="str">
            <v>F01</v>
          </cell>
          <cell r="C213" t="str">
            <v>SYBR</v>
          </cell>
          <cell r="D213" t="str">
            <v>Unkn</v>
          </cell>
          <cell r="E213">
            <v>6</v>
          </cell>
          <cell r="F213">
            <v>12.975135256773349</v>
          </cell>
          <cell r="G213">
            <v>12.286630233726584</v>
          </cell>
          <cell r="H213">
            <v>0.59728311379958887</v>
          </cell>
          <cell r="I213">
            <v>150827691.8470234</v>
          </cell>
          <cell r="J213">
            <v>1885346.1480877926</v>
          </cell>
          <cell r="K213">
            <v>109346952.9095642</v>
          </cell>
          <cell r="L213">
            <v>8.0388066853800559</v>
          </cell>
          <cell r="M213">
            <v>181210128.97514501</v>
          </cell>
          <cell r="N213">
            <v>62438316.614758216</v>
          </cell>
        </row>
        <row r="214">
          <cell r="A214" t="str">
            <v>Y88</v>
          </cell>
          <cell r="B214" t="str">
            <v>F02</v>
          </cell>
          <cell r="C214" t="str">
            <v>SYBR</v>
          </cell>
          <cell r="D214" t="str">
            <v>Unkn</v>
          </cell>
          <cell r="E214">
            <v>6</v>
          </cell>
          <cell r="F214">
            <v>11.907481548205714</v>
          </cell>
          <cell r="G214">
            <v>12.286630233726584</v>
          </cell>
          <cell r="H214">
            <v>0.59728311379958887</v>
          </cell>
          <cell r="I214">
            <v>150827691.8470234</v>
          </cell>
          <cell r="J214">
            <v>1885346.1480877926</v>
          </cell>
          <cell r="K214">
            <v>222172256.34386045</v>
          </cell>
          <cell r="L214">
            <v>8.3466898256712785</v>
          </cell>
          <cell r="M214">
            <v>181210128.97514501</v>
          </cell>
          <cell r="N214">
            <v>62438316.614758216</v>
          </cell>
        </row>
        <row r="215">
          <cell r="A215" t="str">
            <v>Y88</v>
          </cell>
          <cell r="B215" t="str">
            <v>F03</v>
          </cell>
          <cell r="C215" t="str">
            <v>SYBR</v>
          </cell>
          <cell r="D215" t="str">
            <v>Unkn</v>
          </cell>
          <cell r="E215">
            <v>6</v>
          </cell>
          <cell r="F215">
            <v>11.977273896200689</v>
          </cell>
          <cell r="G215">
            <v>12.286630233726584</v>
          </cell>
          <cell r="H215">
            <v>0.59728311379958887</v>
          </cell>
          <cell r="I215">
            <v>150827691.8470234</v>
          </cell>
          <cell r="J215">
            <v>1885346.1480877926</v>
          </cell>
          <cell r="K215">
            <v>212111177.67201048</v>
          </cell>
          <cell r="L215">
            <v>8.3265635552368149</v>
          </cell>
          <cell r="M215">
            <v>181210128.97514501</v>
          </cell>
          <cell r="N215">
            <v>62438316.614758216</v>
          </cell>
        </row>
        <row r="216">
          <cell r="A216" t="str">
            <v>Y87</v>
          </cell>
          <cell r="B216" t="str">
            <v>G04</v>
          </cell>
          <cell r="C216" t="str">
            <v>SYBR</v>
          </cell>
          <cell r="D216" t="str">
            <v>Unkn</v>
          </cell>
          <cell r="E216">
            <v>7</v>
          </cell>
          <cell r="F216">
            <v>13.228596758561634</v>
          </cell>
          <cell r="G216">
            <v>13.477760081559586</v>
          </cell>
          <cell r="H216">
            <v>0.33331241627347852</v>
          </cell>
          <cell r="I216">
            <v>81633698.813999027</v>
          </cell>
          <cell r="J216">
            <v>1020421.2351749878</v>
          </cell>
          <cell r="K216">
            <v>92409172.31702356</v>
          </cell>
          <cell r="L216">
            <v>7.9657150804080645</v>
          </cell>
          <cell r="M216">
            <v>79555369.894554392</v>
          </cell>
          <cell r="N216">
            <v>16529945.079284662</v>
          </cell>
        </row>
        <row r="217">
          <cell r="A217" t="str">
            <v>Y87</v>
          </cell>
          <cell r="B217" t="str">
            <v>G05</v>
          </cell>
          <cell r="C217" t="str">
            <v>SYBR</v>
          </cell>
          <cell r="D217" t="str">
            <v>Unkn</v>
          </cell>
          <cell r="E217">
            <v>7</v>
          </cell>
          <cell r="F217">
            <v>13.348303565422741</v>
          </cell>
          <cell r="G217">
            <v>13.477760081559586</v>
          </cell>
          <cell r="H217">
            <v>0.33331241627347852</v>
          </cell>
          <cell r="I217">
            <v>81633698.813999027</v>
          </cell>
          <cell r="J217">
            <v>1020421.2351749878</v>
          </cell>
          <cell r="K217">
            <v>85348284.835261792</v>
          </cell>
          <cell r="L217">
            <v>7.9311947979280113</v>
          </cell>
          <cell r="M217">
            <v>79555369.894554392</v>
          </cell>
          <cell r="N217">
            <v>16529945.079284662</v>
          </cell>
        </row>
        <row r="218">
          <cell r="A218" t="str">
            <v>Y87</v>
          </cell>
          <cell r="B218" t="str">
            <v>G06</v>
          </cell>
          <cell r="C218" t="str">
            <v>SYBR</v>
          </cell>
          <cell r="D218" t="str">
            <v>Unkn</v>
          </cell>
          <cell r="E218">
            <v>7</v>
          </cell>
          <cell r="F218">
            <v>13.856379920694382</v>
          </cell>
          <cell r="G218">
            <v>13.477760081559586</v>
          </cell>
          <cell r="H218">
            <v>0.33331241627347852</v>
          </cell>
          <cell r="I218">
            <v>81633698.813999027</v>
          </cell>
          <cell r="J218">
            <v>1020421.2351749878</v>
          </cell>
          <cell r="K218">
            <v>60908652.531377859</v>
          </cell>
          <cell r="L218">
            <v>7.7846789918071151</v>
          </cell>
          <cell r="M218">
            <v>79555369.894554392</v>
          </cell>
          <cell r="N218">
            <v>16529945.079284662</v>
          </cell>
        </row>
        <row r="219">
          <cell r="A219" t="str">
            <v>Y86</v>
          </cell>
          <cell r="B219" t="str">
            <v>H04</v>
          </cell>
          <cell r="C219" t="str">
            <v>SYBR</v>
          </cell>
          <cell r="D219" t="str">
            <v>Unkn</v>
          </cell>
          <cell r="E219">
            <v>8</v>
          </cell>
          <cell r="F219">
            <v>14.294388868466401</v>
          </cell>
          <cell r="G219">
            <v>14.145376883656853</v>
          </cell>
          <cell r="H219">
            <v>0.12983670499619399</v>
          </cell>
          <cell r="I219">
            <v>57867701.99813652</v>
          </cell>
          <cell r="J219">
            <v>723346.27497670648</v>
          </cell>
          <cell r="K219">
            <v>45537457.195427284</v>
          </cell>
          <cell r="L219">
            <v>7.6583687760194268</v>
          </cell>
          <cell r="M219">
            <v>50396264.874275647</v>
          </cell>
          <cell r="N219">
            <v>4237589.0909065939</v>
          </cell>
        </row>
        <row r="220">
          <cell r="A220" t="str">
            <v>Y86</v>
          </cell>
          <cell r="B220" t="str">
            <v>H05</v>
          </cell>
          <cell r="C220" t="str">
            <v>SYBR</v>
          </cell>
          <cell r="D220" t="str">
            <v>Unkn</v>
          </cell>
          <cell r="E220">
            <v>8</v>
          </cell>
          <cell r="F220">
            <v>14.085158692048847</v>
          </cell>
          <cell r="G220">
            <v>14.145376883656853</v>
          </cell>
          <cell r="H220">
            <v>0.12983670499619399</v>
          </cell>
          <cell r="I220">
            <v>57867701.99813652</v>
          </cell>
          <cell r="J220">
            <v>723346.27497670648</v>
          </cell>
          <cell r="K220">
            <v>52324517.780004449</v>
          </cell>
          <cell r="L220">
            <v>7.7187052345941325</v>
          </cell>
          <cell r="M220">
            <v>50396264.874275647</v>
          </cell>
          <cell r="N220">
            <v>4237589.0909065939</v>
          </cell>
        </row>
        <row r="221">
          <cell r="A221" t="str">
            <v>Y86</v>
          </cell>
          <cell r="B221" t="str">
            <v>H06</v>
          </cell>
          <cell r="C221" t="str">
            <v>SYBR</v>
          </cell>
          <cell r="D221" t="str">
            <v>Unkn</v>
          </cell>
          <cell r="E221">
            <v>8</v>
          </cell>
          <cell r="F221">
            <v>14.056583090455312</v>
          </cell>
          <cell r="G221">
            <v>14.145376883656853</v>
          </cell>
          <cell r="H221">
            <v>0.12983670499619399</v>
          </cell>
          <cell r="I221">
            <v>57867701.99813652</v>
          </cell>
          <cell r="J221">
            <v>723346.27497670648</v>
          </cell>
          <cell r="K221">
            <v>53326819.647395194</v>
          </cell>
          <cell r="L221">
            <v>7.7269456836121311</v>
          </cell>
          <cell r="M221">
            <v>50396264.874275647</v>
          </cell>
          <cell r="N221">
            <v>4237589.0909065939</v>
          </cell>
        </row>
        <row r="222">
          <cell r="A222" t="str">
            <v>Y85</v>
          </cell>
          <cell r="B222" t="str">
            <v>A04</v>
          </cell>
          <cell r="C222" t="str">
            <v>SYBR</v>
          </cell>
          <cell r="D222" t="str">
            <v>Unkn</v>
          </cell>
          <cell r="E222">
            <v>9</v>
          </cell>
          <cell r="F222">
            <v>9.4846253612900693</v>
          </cell>
          <cell r="G222">
            <v>9.5246655760659689</v>
          </cell>
          <cell r="H222">
            <v>0.36832421551298733</v>
          </cell>
          <cell r="I222">
            <v>626172500.72412121</v>
          </cell>
          <cell r="J222">
            <v>7827156.2590515148</v>
          </cell>
          <cell r="K222">
            <v>1110139560.5787563</v>
          </cell>
          <cell r="L222">
            <v>9.0453775793085356</v>
          </cell>
          <cell r="M222">
            <v>1102389655.0416291</v>
          </cell>
          <cell r="N222">
            <v>262392121.17869604</v>
          </cell>
        </row>
        <row r="223">
          <cell r="A223" t="str">
            <v>Y85</v>
          </cell>
          <cell r="B223" t="str">
            <v>A05</v>
          </cell>
          <cell r="C223" t="str">
            <v>SYBR</v>
          </cell>
          <cell r="D223" t="str">
            <v>Unkn</v>
          </cell>
          <cell r="E223">
            <v>9</v>
          </cell>
          <cell r="F223">
            <v>9.177997377622134</v>
          </cell>
          <cell r="G223">
            <v>9.5246655760659689</v>
          </cell>
          <cell r="H223">
            <v>0.36832421551298733</v>
          </cell>
          <cell r="I223">
            <v>626172500.72412121</v>
          </cell>
          <cell r="J223">
            <v>7827156.2590515148</v>
          </cell>
          <cell r="K223">
            <v>1360820972.651377</v>
          </cell>
          <cell r="L223">
            <v>9.1338009939000564</v>
          </cell>
          <cell r="M223">
            <v>1102389655.0416291</v>
          </cell>
          <cell r="N223">
            <v>262392121.17869604</v>
          </cell>
        </row>
        <row r="224">
          <cell r="A224" t="str">
            <v>Y85</v>
          </cell>
          <cell r="B224" t="str">
            <v>A06</v>
          </cell>
          <cell r="C224" t="str">
            <v>SYBR</v>
          </cell>
          <cell r="D224" t="str">
            <v>Unkn</v>
          </cell>
          <cell r="E224">
            <v>9</v>
          </cell>
          <cell r="F224">
            <v>9.911373989285698</v>
          </cell>
          <cell r="G224">
            <v>9.5246655760659689</v>
          </cell>
          <cell r="H224">
            <v>0.36832421551298733</v>
          </cell>
          <cell r="I224">
            <v>626172500.72412121</v>
          </cell>
          <cell r="J224">
            <v>7827156.2590515148</v>
          </cell>
          <cell r="K224">
            <v>836208431.89475453</v>
          </cell>
          <cell r="L224">
            <v>8.9223145424381478</v>
          </cell>
          <cell r="M224">
            <v>1102389655.0416291</v>
          </cell>
          <cell r="N224">
            <v>262392121.17869604</v>
          </cell>
        </row>
        <row r="225">
          <cell r="A225" t="str">
            <v>Y84</v>
          </cell>
          <cell r="B225" t="str">
            <v>B04</v>
          </cell>
          <cell r="C225" t="str">
            <v>SYBR</v>
          </cell>
          <cell r="D225" t="str">
            <v>Unkn</v>
          </cell>
          <cell r="E225">
            <v>10</v>
          </cell>
          <cell r="F225">
            <v>14.481613549679235</v>
          </cell>
          <cell r="G225">
            <v>14.59234025028138</v>
          </cell>
          <cell r="H225">
            <v>0.24641173249548817</v>
          </cell>
          <cell r="I225">
            <v>45961272.537944652</v>
          </cell>
          <cell r="J225">
            <v>574515.90672430815</v>
          </cell>
          <cell r="K225">
            <v>40214078.490332402</v>
          </cell>
          <cell r="L225">
            <v>7.6043781212506953</v>
          </cell>
          <cell r="M225">
            <v>37687852.961724058</v>
          </cell>
          <cell r="N225">
            <v>5871584.1389083918</v>
          </cell>
        </row>
        <row r="226">
          <cell r="A226" t="str">
            <v>Y84</v>
          </cell>
          <cell r="B226" t="str">
            <v>B05</v>
          </cell>
          <cell r="C226" t="str">
            <v>SYBR</v>
          </cell>
          <cell r="D226" t="str">
            <v>Unkn</v>
          </cell>
          <cell r="E226">
            <v>10</v>
          </cell>
          <cell r="F226">
            <v>14.874691354088561</v>
          </cell>
          <cell r="G226">
            <v>14.59234025028138</v>
          </cell>
          <cell r="H226">
            <v>0.24641173249548817</v>
          </cell>
          <cell r="I226">
            <v>45961272.537944652</v>
          </cell>
          <cell r="J226">
            <v>574515.90672430815</v>
          </cell>
          <cell r="K226">
            <v>30975966.13950225</v>
          </cell>
          <cell r="L226">
            <v>7.491024860891879</v>
          </cell>
          <cell r="M226">
            <v>37687852.961724058</v>
          </cell>
          <cell r="N226">
            <v>5871584.1389083918</v>
          </cell>
        </row>
        <row r="227">
          <cell r="A227" t="str">
            <v>Y84</v>
          </cell>
          <cell r="B227" t="str">
            <v>B06</v>
          </cell>
          <cell r="C227" t="str">
            <v>SYBR</v>
          </cell>
          <cell r="D227" t="str">
            <v>Unkn</v>
          </cell>
          <cell r="E227">
            <v>10</v>
          </cell>
          <cell r="F227">
            <v>14.420715847076343</v>
          </cell>
          <cell r="G227">
            <v>14.59234025028138</v>
          </cell>
          <cell r="H227">
            <v>0.24641173249548817</v>
          </cell>
          <cell r="I227">
            <v>45961272.537944652</v>
          </cell>
          <cell r="J227">
            <v>574515.90672430815</v>
          </cell>
          <cell r="K227">
            <v>41873514.255337521</v>
          </cell>
          <cell r="L227">
            <v>7.6219394107993947</v>
          </cell>
          <cell r="M227">
            <v>37687852.961724058</v>
          </cell>
          <cell r="N227">
            <v>5871584.1389083918</v>
          </cell>
        </row>
        <row r="228">
          <cell r="A228" t="str">
            <v>Y83</v>
          </cell>
          <cell r="B228" t="str">
            <v>C04</v>
          </cell>
          <cell r="C228" t="str">
            <v>SYBR</v>
          </cell>
          <cell r="D228" t="str">
            <v>Unkn</v>
          </cell>
          <cell r="E228">
            <v>11</v>
          </cell>
          <cell r="F228">
            <v>13.416354134930652</v>
          </cell>
          <cell r="G228">
            <v>13.135810874885829</v>
          </cell>
          <cell r="H228">
            <v>0.39252736030968721</v>
          </cell>
          <cell r="I228">
            <v>97366208.241321832</v>
          </cell>
          <cell r="J228">
            <v>1217077.6030165229</v>
          </cell>
          <cell r="K228">
            <v>81577578.610079572</v>
          </cell>
          <cell r="L228">
            <v>7.9115708104210416</v>
          </cell>
          <cell r="M228">
            <v>100621707.81130844</v>
          </cell>
          <cell r="N228">
            <v>27686495.209499568</v>
          </cell>
        </row>
        <row r="229">
          <cell r="A229" t="str">
            <v>Y83</v>
          </cell>
          <cell r="B229" t="str">
            <v>C05</v>
          </cell>
          <cell r="C229" t="str">
            <v>SYBR</v>
          </cell>
          <cell r="D229" t="str">
            <v>Unkn</v>
          </cell>
          <cell r="E229">
            <v>11</v>
          </cell>
          <cell r="F229">
            <v>13.303839971466942</v>
          </cell>
          <cell r="G229">
            <v>13.135810874885829</v>
          </cell>
          <cell r="H229">
            <v>0.39252736030968721</v>
          </cell>
          <cell r="I229">
            <v>97366208.241321832</v>
          </cell>
          <cell r="J229">
            <v>1217077.6030165229</v>
          </cell>
          <cell r="K229">
            <v>87905677.299912512</v>
          </cell>
          <cell r="L229">
            <v>7.9440169244526411</v>
          </cell>
          <cell r="M229">
            <v>100621707.81130844</v>
          </cell>
          <cell r="N229">
            <v>27686495.209499568</v>
          </cell>
        </row>
        <row r="230">
          <cell r="A230" t="str">
            <v>Y83</v>
          </cell>
          <cell r="B230" t="str">
            <v>C06</v>
          </cell>
          <cell r="C230" t="str">
            <v>SYBR</v>
          </cell>
          <cell r="D230" t="str">
            <v>Unkn</v>
          </cell>
          <cell r="E230">
            <v>11</v>
          </cell>
          <cell r="F230">
            <v>12.6872385182599</v>
          </cell>
          <cell r="G230">
            <v>13.135810874885829</v>
          </cell>
          <cell r="H230">
            <v>0.39252736030968721</v>
          </cell>
          <cell r="I230">
            <v>97366208.241321832</v>
          </cell>
          <cell r="J230">
            <v>1217077.6030165229</v>
          </cell>
          <cell r="K230">
            <v>132381867.52393323</v>
          </cell>
          <cell r="L230">
            <v>8.1218285034300681</v>
          </cell>
          <cell r="M230">
            <v>100621707.81130844</v>
          </cell>
          <cell r="N230">
            <v>27686495.209499568</v>
          </cell>
        </row>
        <row r="231">
          <cell r="A231" t="str">
            <v>Y82</v>
          </cell>
          <cell r="B231" t="str">
            <v>D04</v>
          </cell>
          <cell r="C231" t="str">
            <v>SYBR</v>
          </cell>
          <cell r="D231" t="str">
            <v>Unkn</v>
          </cell>
          <cell r="E231">
            <v>12</v>
          </cell>
          <cell r="F231">
            <v>14.9610884306384</v>
          </cell>
          <cell r="G231">
            <v>13.483743845031661</v>
          </cell>
          <cell r="H231">
            <v>1.6698881265871621</v>
          </cell>
          <cell r="I231">
            <v>81382330.791413561</v>
          </cell>
          <cell r="J231">
            <v>1017279.1348926695</v>
          </cell>
          <cell r="K231">
            <v>29248946.301020183</v>
          </cell>
          <cell r="L231">
            <v>7.4661102251568225</v>
          </cell>
          <cell r="M231">
            <v>117168822.05699022</v>
          </cell>
          <cell r="N231">
            <v>124621524.15848996</v>
          </cell>
        </row>
        <row r="232">
          <cell r="A232" t="str">
            <v>Y82</v>
          </cell>
          <cell r="B232" t="str">
            <v>D05</v>
          </cell>
          <cell r="C232" t="str">
            <v>SYBR</v>
          </cell>
          <cell r="D232" t="str">
            <v>Unkn</v>
          </cell>
          <cell r="E232">
            <v>12</v>
          </cell>
          <cell r="F232">
            <v>11.671937782910309</v>
          </cell>
          <cell r="G232">
            <v>13.483743845031661</v>
          </cell>
          <cell r="H232">
            <v>1.6698881265871621</v>
          </cell>
          <cell r="I232">
            <v>81382330.791413561</v>
          </cell>
          <cell r="J232">
            <v>1017279.1348926695</v>
          </cell>
          <cell r="K232">
            <v>259785213.69688678</v>
          </cell>
          <cell r="L232">
            <v>8.4146144285207001</v>
          </cell>
          <cell r="M232">
            <v>117168822.05699022</v>
          </cell>
          <cell r="N232">
            <v>124621524.15848996</v>
          </cell>
        </row>
        <row r="233">
          <cell r="A233" t="str">
            <v>Y82</v>
          </cell>
          <cell r="B233" t="str">
            <v>D06</v>
          </cell>
          <cell r="C233" t="str">
            <v>SYBR</v>
          </cell>
          <cell r="D233" t="str">
            <v>Unkn</v>
          </cell>
          <cell r="E233">
            <v>12</v>
          </cell>
          <cell r="F233">
            <v>13.818205321546275</v>
          </cell>
          <cell r="G233">
            <v>13.483743845031661</v>
          </cell>
          <cell r="H233">
            <v>1.6698881265871621</v>
          </cell>
          <cell r="I233">
            <v>81382330.791413561</v>
          </cell>
          <cell r="J233">
            <v>1017279.1348926695</v>
          </cell>
          <cell r="K233">
            <v>62472306.173063703</v>
          </cell>
          <cell r="L233">
            <v>7.7956875382775301</v>
          </cell>
          <cell r="M233">
            <v>117168822.05699022</v>
          </cell>
          <cell r="N233">
            <v>124621524.15848996</v>
          </cell>
        </row>
        <row r="234">
          <cell r="A234" t="str">
            <v>Y80</v>
          </cell>
          <cell r="B234" t="str">
            <v>E04</v>
          </cell>
          <cell r="C234" t="str">
            <v>SYBR</v>
          </cell>
          <cell r="D234" t="str">
            <v>Unkn</v>
          </cell>
          <cell r="E234">
            <v>13</v>
          </cell>
          <cell r="F234">
            <v>14.183641083033526</v>
          </cell>
          <cell r="G234">
            <v>14.180435450262914</v>
          </cell>
          <cell r="H234">
            <v>0.18356913198516289</v>
          </cell>
          <cell r="I234">
            <v>56831490.649387032</v>
          </cell>
          <cell r="J234">
            <v>710393.63311733794</v>
          </cell>
          <cell r="K234">
            <v>49012348.543291196</v>
          </cell>
          <cell r="L234">
            <v>7.6903055132646108</v>
          </cell>
          <cell r="M234">
            <v>49360594.19794181</v>
          </cell>
          <cell r="N234">
            <v>6014984.8527606176</v>
          </cell>
        </row>
        <row r="235">
          <cell r="A235" t="str">
            <v>Y80</v>
          </cell>
          <cell r="B235" t="str">
            <v>E05</v>
          </cell>
          <cell r="C235" t="str">
            <v>SYBR</v>
          </cell>
          <cell r="D235" t="str">
            <v>Unkn</v>
          </cell>
          <cell r="E235">
            <v>13</v>
          </cell>
          <cell r="F235">
            <v>13.995284495350704</v>
          </cell>
          <cell r="G235">
            <v>14.180435450262914</v>
          </cell>
          <cell r="H235">
            <v>0.18356913198516289</v>
          </cell>
          <cell r="I235">
            <v>56831490.649387032</v>
          </cell>
          <cell r="J235">
            <v>710393.63311733794</v>
          </cell>
          <cell r="K235">
            <v>55542136.313276939</v>
          </cell>
          <cell r="L235">
            <v>7.7446225799735622</v>
          </cell>
          <cell r="M235">
            <v>49360594.19794181</v>
          </cell>
          <cell r="N235">
            <v>6014984.8527606176</v>
          </cell>
        </row>
        <row r="236">
          <cell r="A236" t="str">
            <v>Y80</v>
          </cell>
          <cell r="B236" t="str">
            <v>E06</v>
          </cell>
          <cell r="C236" t="str">
            <v>SYBR</v>
          </cell>
          <cell r="D236" t="str">
            <v>Unkn</v>
          </cell>
          <cell r="E236">
            <v>13</v>
          </cell>
          <cell r="F236">
            <v>14.36238077240451</v>
          </cell>
          <cell r="G236">
            <v>14.180435450262914</v>
          </cell>
          <cell r="H236">
            <v>0.18356913198516289</v>
          </cell>
          <cell r="I236">
            <v>56831490.649387032</v>
          </cell>
          <cell r="J236">
            <v>710393.63311733794</v>
          </cell>
          <cell r="K236">
            <v>43527297.737257302</v>
          </cell>
          <cell r="L236">
            <v>7.63876170611384</v>
          </cell>
          <cell r="M236">
            <v>49360594.19794181</v>
          </cell>
          <cell r="N236">
            <v>6014984.8527606176</v>
          </cell>
        </row>
        <row r="237">
          <cell r="A237" t="str">
            <v>Y79</v>
          </cell>
          <cell r="B237" t="str">
            <v>F04</v>
          </cell>
          <cell r="C237" t="str">
            <v>SYBR</v>
          </cell>
          <cell r="D237" t="str">
            <v>Unkn</v>
          </cell>
          <cell r="E237">
            <v>14</v>
          </cell>
          <cell r="F237">
            <v>19.213559976792453</v>
          </cell>
          <cell r="G237">
            <v>18.704338019571125</v>
          </cell>
          <cell r="H237">
            <v>0.44671265394838738</v>
          </cell>
          <cell r="I237">
            <v>5520775.3487857701</v>
          </cell>
          <cell r="J237">
            <v>69009.691859822124</v>
          </cell>
          <cell r="K237">
            <v>1737039.5595999162</v>
          </cell>
          <cell r="L237">
            <v>6.2398097092475089</v>
          </cell>
          <cell r="M237">
            <v>2504201.0362447239</v>
          </cell>
          <cell r="N237">
            <v>678250.21387764846</v>
          </cell>
        </row>
        <row r="238">
          <cell r="A238" t="str">
            <v>Y79</v>
          </cell>
          <cell r="B238" t="str">
            <v>F05</v>
          </cell>
          <cell r="C238" t="str">
            <v>SYBR</v>
          </cell>
          <cell r="D238" t="str">
            <v>Unkn</v>
          </cell>
          <cell r="E238">
            <v>14</v>
          </cell>
          <cell r="F238">
            <v>18.520944622430008</v>
          </cell>
          <cell r="G238">
            <v>18.704338019571125</v>
          </cell>
          <cell r="H238">
            <v>0.44671265394838738</v>
          </cell>
          <cell r="I238">
            <v>5520775.3487857701</v>
          </cell>
          <cell r="J238">
            <v>69009.691859822124</v>
          </cell>
          <cell r="K238">
            <v>2751323.7070548162</v>
          </cell>
          <cell r="L238">
            <v>6.439541690323205</v>
          </cell>
          <cell r="M238">
            <v>2504201.0362447239</v>
          </cell>
          <cell r="N238">
            <v>678250.21387764846</v>
          </cell>
        </row>
        <row r="239">
          <cell r="A239" t="str">
            <v>Y79</v>
          </cell>
          <cell r="B239" t="str">
            <v>F06</v>
          </cell>
          <cell r="C239" t="str">
            <v>SYBR</v>
          </cell>
          <cell r="D239" t="str">
            <v>Unkn</v>
          </cell>
          <cell r="E239">
            <v>14</v>
          </cell>
          <cell r="F239">
            <v>18.378509459490914</v>
          </cell>
          <cell r="G239">
            <v>18.704338019571125</v>
          </cell>
          <cell r="H239">
            <v>0.44671265394838738</v>
          </cell>
          <cell r="I239">
            <v>5520775.3487857701</v>
          </cell>
          <cell r="J239">
            <v>69009.691859822124</v>
          </cell>
          <cell r="K239">
            <v>3024239.8420794392</v>
          </cell>
          <cell r="L239">
            <v>6.4806162305993906</v>
          </cell>
          <cell r="M239">
            <v>2504201.0362447239</v>
          </cell>
          <cell r="N239">
            <v>678250.21387764846</v>
          </cell>
        </row>
        <row r="240">
          <cell r="A240" t="str">
            <v>Y78</v>
          </cell>
          <cell r="B240" t="str">
            <v>G01</v>
          </cell>
          <cell r="C240" t="str">
            <v>SYBR</v>
          </cell>
          <cell r="D240" t="str">
            <v>Unkn</v>
          </cell>
          <cell r="E240">
            <v>15</v>
          </cell>
          <cell r="F240">
            <v>11.920795033359164</v>
          </cell>
          <cell r="G240">
            <v>11.430650897896436</v>
          </cell>
          <cell r="H240">
            <v>0.63185168412140047</v>
          </cell>
          <cell r="I240">
            <v>234463730.1986534</v>
          </cell>
          <cell r="J240">
            <v>2930796.6274831677</v>
          </cell>
          <cell r="K240">
            <v>220216861.10840192</v>
          </cell>
          <cell r="L240">
            <v>8.3428505680689593</v>
          </cell>
          <cell r="M240">
            <v>324258818.64158124</v>
          </cell>
          <cell r="N240">
            <v>144771043.78412279</v>
          </cell>
        </row>
        <row r="241">
          <cell r="A241" t="str">
            <v>Y78</v>
          </cell>
          <cell r="B241" t="str">
            <v>G02</v>
          </cell>
          <cell r="C241" t="str">
            <v>SYBR</v>
          </cell>
          <cell r="D241" t="str">
            <v>Unkn</v>
          </cell>
          <cell r="E241">
            <v>15</v>
          </cell>
          <cell r="F241">
            <v>11.653612584910041</v>
          </cell>
          <cell r="G241">
            <v>11.430650897896436</v>
          </cell>
          <cell r="H241">
            <v>0.63185168412140047</v>
          </cell>
          <cell r="I241">
            <v>234463730.1986534</v>
          </cell>
          <cell r="J241">
            <v>2930796.6274831677</v>
          </cell>
          <cell r="K241">
            <v>262965595.19661021</v>
          </cell>
          <cell r="L241">
            <v>8.4198989317837949</v>
          </cell>
          <cell r="M241">
            <v>324258818.64158124</v>
          </cell>
          <cell r="N241">
            <v>144771043.78412279</v>
          </cell>
        </row>
        <row r="242">
          <cell r="A242" t="str">
            <v>Y78</v>
          </cell>
          <cell r="B242" t="str">
            <v>G03</v>
          </cell>
          <cell r="C242" t="str">
            <v>SYBR</v>
          </cell>
          <cell r="D242" t="str">
            <v>Unkn</v>
          </cell>
          <cell r="E242">
            <v>15</v>
          </cell>
          <cell r="F242">
            <v>10.717545075420107</v>
          </cell>
          <cell r="G242">
            <v>11.430650897896436</v>
          </cell>
          <cell r="H242">
            <v>0.63185168412140047</v>
          </cell>
          <cell r="I242">
            <v>234463730.1986534</v>
          </cell>
          <cell r="J242">
            <v>2930796.6274831677</v>
          </cell>
          <cell r="K242">
            <v>489593999.61973166</v>
          </cell>
          <cell r="L242">
            <v>8.6898360865312778</v>
          </cell>
          <cell r="M242">
            <v>324258818.64158124</v>
          </cell>
          <cell r="N242">
            <v>144771043.78412279</v>
          </cell>
        </row>
        <row r="243">
          <cell r="A243" t="str">
            <v>Y77</v>
          </cell>
          <cell r="B243" t="str">
            <v>H01</v>
          </cell>
          <cell r="C243" t="str">
            <v>SYBR</v>
          </cell>
          <cell r="D243" t="str">
            <v>Unkn</v>
          </cell>
          <cell r="E243">
            <v>16</v>
          </cell>
          <cell r="F243">
            <v>12.542531575650235</v>
          </cell>
          <cell r="G243">
            <v>12.061041046767961</v>
          </cell>
          <cell r="H243">
            <v>0.66590506864180743</v>
          </cell>
          <cell r="I243">
            <v>169423989.94664448</v>
          </cell>
          <cell r="J243">
            <v>2117799.8743330562</v>
          </cell>
          <cell r="K243">
            <v>145733087.17209807</v>
          </cell>
          <cell r="L243">
            <v>8.163558164981449</v>
          </cell>
          <cell r="M243">
            <v>214939051.23434672</v>
          </cell>
          <cell r="N243">
            <v>102194290.95787735</v>
          </cell>
        </row>
        <row r="244">
          <cell r="A244" t="str">
            <v>Y77</v>
          </cell>
          <cell r="B244" t="str">
            <v>H02</v>
          </cell>
          <cell r="C244" t="str">
            <v>SYBR</v>
          </cell>
          <cell r="D244" t="str">
            <v>Unkn</v>
          </cell>
          <cell r="E244">
            <v>16</v>
          </cell>
          <cell r="F244">
            <v>12.339482370549549</v>
          </cell>
          <cell r="G244">
            <v>12.061041046767961</v>
          </cell>
          <cell r="H244">
            <v>0.66590506864180743</v>
          </cell>
          <cell r="I244">
            <v>169423989.94664448</v>
          </cell>
          <cell r="J244">
            <v>2117799.8743330562</v>
          </cell>
          <cell r="K244">
            <v>166767798.09507298</v>
          </cell>
          <cell r="L244">
            <v>8.2221121946245503</v>
          </cell>
          <cell r="M244">
            <v>214939051.23434672</v>
          </cell>
          <cell r="N244">
            <v>102194290.95787735</v>
          </cell>
        </row>
        <row r="245">
          <cell r="A245" t="str">
            <v>Y77</v>
          </cell>
          <cell r="B245" t="str">
            <v>H03</v>
          </cell>
          <cell r="C245" t="str">
            <v>SYBR</v>
          </cell>
          <cell r="D245" t="str">
            <v>Unkn</v>
          </cell>
          <cell r="E245">
            <v>16</v>
          </cell>
          <cell r="F245">
            <v>11.301109194104102</v>
          </cell>
          <cell r="G245">
            <v>12.061041046767961</v>
          </cell>
          <cell r="H245">
            <v>0.66590506864180743</v>
          </cell>
          <cell r="I245">
            <v>169423989.94664448</v>
          </cell>
          <cell r="J245">
            <v>2117799.8743330562</v>
          </cell>
          <cell r="K245">
            <v>332316268.43586904</v>
          </cell>
          <cell r="L245">
            <v>8.5215516025455926</v>
          </cell>
          <cell r="M245">
            <v>214939051.23434672</v>
          </cell>
          <cell r="N245">
            <v>102194290.95787735</v>
          </cell>
        </row>
        <row r="246">
          <cell r="A246" t="str">
            <v>Y75</v>
          </cell>
          <cell r="B246" t="str">
            <v>B07</v>
          </cell>
          <cell r="C246" t="str">
            <v>SYBR</v>
          </cell>
          <cell r="D246" t="str">
            <v>Unkn</v>
          </cell>
          <cell r="E246">
            <v>18</v>
          </cell>
          <cell r="F246">
            <v>13.863806775334423</v>
          </cell>
          <cell r="G246">
            <v>14.381011249445683</v>
          </cell>
          <cell r="H246">
            <v>0.45843610100147986</v>
          </cell>
          <cell r="I246">
            <v>51250014.800814167</v>
          </cell>
          <cell r="J246">
            <v>640625.18501017708</v>
          </cell>
          <cell r="K246">
            <v>60609022.951954737</v>
          </cell>
          <cell r="L246">
            <v>7.7825372830201607</v>
          </cell>
          <cell r="M246">
            <v>44393038.218445815</v>
          </cell>
          <cell r="N246">
            <v>14238681.96752757</v>
          </cell>
        </row>
        <row r="247">
          <cell r="A247" t="str">
            <v>Y75</v>
          </cell>
          <cell r="B247" t="str">
            <v>B08</v>
          </cell>
          <cell r="C247" t="str">
            <v>SYBR</v>
          </cell>
          <cell r="D247" t="str">
            <v>Unkn</v>
          </cell>
          <cell r="E247">
            <v>18</v>
          </cell>
          <cell r="F247">
            <v>14.737277746447877</v>
          </cell>
          <cell r="G247">
            <v>14.381011249445683</v>
          </cell>
          <cell r="H247">
            <v>0.45843610100147986</v>
          </cell>
          <cell r="I247">
            <v>51250014.800814167</v>
          </cell>
          <cell r="J247">
            <v>640625.18501017708</v>
          </cell>
          <cell r="K247">
            <v>33935270.646624081</v>
          </cell>
          <cell r="L247">
            <v>7.5306513172041223</v>
          </cell>
          <cell r="M247">
            <v>44393038.218445815</v>
          </cell>
          <cell r="N247">
            <v>14238681.96752757</v>
          </cell>
        </row>
        <row r="248">
          <cell r="A248" t="str">
            <v>Y75</v>
          </cell>
          <cell r="B248" t="str">
            <v>B09</v>
          </cell>
          <cell r="C248" t="str">
            <v>SYBR</v>
          </cell>
          <cell r="D248" t="str">
            <v>Unkn</v>
          </cell>
          <cell r="E248">
            <v>18</v>
          </cell>
          <cell r="F248">
            <v>14.541949226554751</v>
          </cell>
          <cell r="G248">
            <v>14.381011249445683</v>
          </cell>
          <cell r="H248">
            <v>0.45843610100147986</v>
          </cell>
          <cell r="I248">
            <v>51250014.800814167</v>
          </cell>
          <cell r="J248">
            <v>640625.18501017708</v>
          </cell>
          <cell r="K248">
            <v>38634821.056758627</v>
          </cell>
          <cell r="L248">
            <v>7.5869789050826064</v>
          </cell>
          <cell r="M248">
            <v>44393038.218445815</v>
          </cell>
          <cell r="N248">
            <v>14238681.96752757</v>
          </cell>
        </row>
        <row r="249">
          <cell r="A249" t="str">
            <v>Y74</v>
          </cell>
          <cell r="B249" t="str">
            <v>C07</v>
          </cell>
          <cell r="C249" t="str">
            <v>SYBR</v>
          </cell>
          <cell r="D249" t="str">
            <v>Unkn</v>
          </cell>
          <cell r="E249">
            <v>19</v>
          </cell>
          <cell r="F249">
            <v>15.238669483444488</v>
          </cell>
          <cell r="G249">
            <v>15.095696030692244</v>
          </cell>
          <cell r="H249">
            <v>0.24132677400759139</v>
          </cell>
          <cell r="I249">
            <v>35458918.932081819</v>
          </cell>
          <cell r="J249">
            <v>443236.48665102274</v>
          </cell>
          <cell r="K249">
            <v>24325578.569451593</v>
          </cell>
          <cell r="L249">
            <v>7.386063178499775</v>
          </cell>
          <cell r="M249">
            <v>26984600.802670758</v>
          </cell>
          <cell r="N249">
            <v>4503324.8292109407</v>
          </cell>
        </row>
        <row r="250">
          <cell r="A250" t="str">
            <v>Y74</v>
          </cell>
          <cell r="B250" t="str">
            <v>C08</v>
          </cell>
          <cell r="C250" t="str">
            <v>SYBR</v>
          </cell>
          <cell r="D250" t="str">
            <v>Unkn</v>
          </cell>
          <cell r="E250">
            <v>19</v>
          </cell>
          <cell r="F250">
            <v>14.817067913693707</v>
          </cell>
          <cell r="G250">
            <v>15.095696030692244</v>
          </cell>
          <cell r="H250">
            <v>0.24132677400759139</v>
          </cell>
          <cell r="I250">
            <v>35458918.932081819</v>
          </cell>
          <cell r="J250">
            <v>443236.48665102274</v>
          </cell>
          <cell r="K250">
            <v>32184142.292523213</v>
          </cell>
          <cell r="L250">
            <v>7.5076419396701226</v>
          </cell>
          <cell r="M250">
            <v>26984600.802670758</v>
          </cell>
          <cell r="N250">
            <v>4503324.8292109407</v>
          </cell>
        </row>
        <row r="251">
          <cell r="A251" t="str">
            <v>Y74</v>
          </cell>
          <cell r="B251" t="str">
            <v>C09</v>
          </cell>
          <cell r="C251" t="str">
            <v>SYBR</v>
          </cell>
          <cell r="D251" t="str">
            <v>Unkn</v>
          </cell>
          <cell r="E251">
            <v>19</v>
          </cell>
          <cell r="F251">
            <v>15.231350694938534</v>
          </cell>
          <cell r="G251">
            <v>15.095696030692244</v>
          </cell>
          <cell r="H251">
            <v>0.24132677400759139</v>
          </cell>
          <cell r="I251">
            <v>35458918.932081819</v>
          </cell>
          <cell r="J251">
            <v>443236.48665102274</v>
          </cell>
          <cell r="K251">
            <v>24444081.546037465</v>
          </cell>
          <cell r="L251">
            <v>7.3881737238669274</v>
          </cell>
          <cell r="M251">
            <v>26984600.802670758</v>
          </cell>
          <cell r="N251">
            <v>4503324.8292109407</v>
          </cell>
        </row>
        <row r="252">
          <cell r="A252" t="str">
            <v>Y73</v>
          </cell>
          <cell r="B252" t="str">
            <v>D07</v>
          </cell>
          <cell r="C252" t="str">
            <v>SYBR</v>
          </cell>
          <cell r="D252" t="str">
            <v>Unkn</v>
          </cell>
          <cell r="E252">
            <v>20</v>
          </cell>
          <cell r="F252">
            <v>18.599400637212376</v>
          </cell>
          <cell r="G252">
            <v>18.43353652328388</v>
          </cell>
          <cell r="H252">
            <v>0.27628694623532341</v>
          </cell>
          <cell r="I252">
            <v>6347662.1721479855</v>
          </cell>
          <cell r="J252">
            <v>79345.777151849819</v>
          </cell>
          <cell r="K252">
            <v>2611662.4634695556</v>
          </cell>
          <cell r="L252">
            <v>6.4169170471340413</v>
          </cell>
          <cell r="M252">
            <v>2949691.7465993501</v>
          </cell>
          <cell r="N252">
            <v>566310.86748089804</v>
          </cell>
        </row>
        <row r="253">
          <cell r="A253" t="str">
            <v>Y73</v>
          </cell>
          <cell r="B253" t="str">
            <v>D08</v>
          </cell>
          <cell r="C253" t="str">
            <v>SYBR</v>
          </cell>
          <cell r="D253" t="str">
            <v>Unkn</v>
          </cell>
          <cell r="E253">
            <v>20</v>
          </cell>
          <cell r="F253">
            <v>18.114593241071603</v>
          </cell>
          <cell r="G253">
            <v>18.43353652328388</v>
          </cell>
          <cell r="H253">
            <v>0.27628694623532341</v>
          </cell>
          <cell r="I253">
            <v>6347662.1721479855</v>
          </cell>
          <cell r="J253">
            <v>79345.777151849819</v>
          </cell>
          <cell r="K253">
            <v>3603484.8442006465</v>
          </cell>
          <cell r="L253">
            <v>6.5567226998118979</v>
          </cell>
          <cell r="M253">
            <v>2949691.7465993501</v>
          </cell>
          <cell r="N253">
            <v>566310.86748089804</v>
          </cell>
        </row>
        <row r="254">
          <cell r="A254" t="str">
            <v>Y73</v>
          </cell>
          <cell r="B254" t="str">
            <v>D09</v>
          </cell>
          <cell r="C254" t="str">
            <v>SYBR</v>
          </cell>
          <cell r="D254" t="str">
            <v>Unkn</v>
          </cell>
          <cell r="E254">
            <v>20</v>
          </cell>
          <cell r="F254">
            <v>18.586615691567665</v>
          </cell>
          <cell r="G254">
            <v>18.43353652328388</v>
          </cell>
          <cell r="H254">
            <v>0.27628694623532341</v>
          </cell>
          <cell r="I254">
            <v>6347662.1721479855</v>
          </cell>
          <cell r="J254">
            <v>79345.777151849819</v>
          </cell>
          <cell r="K254">
            <v>2633927.9321278478</v>
          </cell>
          <cell r="L254">
            <v>6.4206038878970704</v>
          </cell>
          <cell r="M254">
            <v>2949691.7465993501</v>
          </cell>
          <cell r="N254">
            <v>566310.86748089804</v>
          </cell>
        </row>
        <row r="255">
          <cell r="A255" t="str">
            <v>Y72</v>
          </cell>
          <cell r="B255" t="str">
            <v>E07</v>
          </cell>
          <cell r="C255" t="str">
            <v>SYBR</v>
          </cell>
          <cell r="D255" t="str">
            <v>Unkn</v>
          </cell>
          <cell r="E255">
            <v>21</v>
          </cell>
          <cell r="F255">
            <v>16.391468305836842</v>
          </cell>
          <cell r="G255">
            <v>16.340614815849491</v>
          </cell>
          <cell r="H255">
            <v>5.2812535611869049E-2</v>
          </cell>
          <cell r="I255">
            <v>18666988.365701936</v>
          </cell>
          <cell r="J255">
            <v>233337.35457127419</v>
          </cell>
          <cell r="K255">
            <v>11314267.318716442</v>
          </cell>
          <cell r="L255">
            <v>7.0536264354678497</v>
          </cell>
          <cell r="M255">
            <v>11707642.815211086</v>
          </cell>
          <cell r="N255">
            <v>411253.82786399435</v>
          </cell>
        </row>
        <row r="256">
          <cell r="A256" t="str">
            <v>Y72</v>
          </cell>
          <cell r="B256" t="str">
            <v>E08</v>
          </cell>
          <cell r="C256" t="str">
            <v>SYBR</v>
          </cell>
          <cell r="D256" t="str">
            <v>Unkn</v>
          </cell>
          <cell r="E256">
            <v>21</v>
          </cell>
          <cell r="F256">
            <v>16.344336069669371</v>
          </cell>
          <cell r="G256">
            <v>16.340614815849491</v>
          </cell>
          <cell r="H256">
            <v>5.2812535611869049E-2</v>
          </cell>
          <cell r="I256">
            <v>18666988.365701936</v>
          </cell>
          <cell r="J256">
            <v>233337.35457127419</v>
          </cell>
          <cell r="K256">
            <v>11673958.039052861</v>
          </cell>
          <cell r="L256">
            <v>7.0672181279461688</v>
          </cell>
          <cell r="M256">
            <v>11707642.815211086</v>
          </cell>
          <cell r="N256">
            <v>411253.82786399435</v>
          </cell>
        </row>
        <row r="257">
          <cell r="A257" t="str">
            <v>Y72</v>
          </cell>
          <cell r="B257" t="str">
            <v>E09</v>
          </cell>
          <cell r="C257" t="str">
            <v>SYBR</v>
          </cell>
          <cell r="D257" t="str">
            <v>Unkn</v>
          </cell>
          <cell r="E257">
            <v>21</v>
          </cell>
          <cell r="F257">
            <v>16.286040072042265</v>
          </cell>
          <cell r="G257">
            <v>16.340614815849491</v>
          </cell>
          <cell r="H257">
            <v>5.2812535611869049E-2</v>
          </cell>
          <cell r="I257">
            <v>18666988.365701936</v>
          </cell>
          <cell r="J257">
            <v>233337.35457127419</v>
          </cell>
          <cell r="K257">
            <v>12134703.08786395</v>
          </cell>
          <cell r="L257">
            <v>7.084029154472665</v>
          </cell>
          <cell r="M257">
            <v>11707642.815211086</v>
          </cell>
          <cell r="N257">
            <v>411253.82786399435</v>
          </cell>
        </row>
        <row r="258">
          <cell r="A258" t="str">
            <v>10-1 Std.</v>
          </cell>
          <cell r="B258" t="str">
            <v>E07</v>
          </cell>
          <cell r="C258" t="str">
            <v>SYBR</v>
          </cell>
          <cell r="D258" t="str">
            <v>Std</v>
          </cell>
          <cell r="E258">
            <v>22</v>
          </cell>
          <cell r="F258">
            <v>9.7427308583204653</v>
          </cell>
          <cell r="G258">
            <v>9.5633702002987615</v>
          </cell>
          <cell r="H258">
            <v>0.20269511567372281</v>
          </cell>
          <cell r="I258">
            <v>0</v>
          </cell>
          <cell r="J258">
            <v>821000000</v>
          </cell>
          <cell r="K258">
            <v>821000000</v>
          </cell>
          <cell r="L258">
            <v>8.9143431571194416</v>
          </cell>
          <cell r="M258">
            <v>821000000</v>
          </cell>
          <cell r="N258">
            <v>0</v>
          </cell>
        </row>
        <row r="259">
          <cell r="A259" t="str">
            <v>10-1 Std.</v>
          </cell>
          <cell r="B259" t="str">
            <v>E08</v>
          </cell>
          <cell r="C259" t="str">
            <v>SYBR</v>
          </cell>
          <cell r="D259" t="str">
            <v>Std</v>
          </cell>
          <cell r="E259">
            <v>22</v>
          </cell>
          <cell r="F259">
            <v>9.6039113199186907</v>
          </cell>
          <cell r="G259">
            <v>9.5633702002987615</v>
          </cell>
          <cell r="H259">
            <v>0.20269511567372281</v>
          </cell>
          <cell r="I259">
            <v>0</v>
          </cell>
          <cell r="J259">
            <v>821000000</v>
          </cell>
          <cell r="K259">
            <v>821000000</v>
          </cell>
          <cell r="L259">
            <v>8.9143431571194416</v>
          </cell>
          <cell r="M259">
            <v>821000000</v>
          </cell>
          <cell r="N259">
            <v>0</v>
          </cell>
        </row>
        <row r="260">
          <cell r="A260" t="str">
            <v>10-1 Std.</v>
          </cell>
          <cell r="B260" t="str">
            <v>E09</v>
          </cell>
          <cell r="C260" t="str">
            <v>SYBR</v>
          </cell>
          <cell r="D260" t="str">
            <v>Std</v>
          </cell>
          <cell r="E260">
            <v>22</v>
          </cell>
          <cell r="F260">
            <v>9.343468422657125</v>
          </cell>
          <cell r="G260">
            <v>9.5633702002987615</v>
          </cell>
          <cell r="H260">
            <v>0.20269511567372281</v>
          </cell>
          <cell r="I260">
            <v>0</v>
          </cell>
          <cell r="J260">
            <v>821000000</v>
          </cell>
          <cell r="K260">
            <v>821000000</v>
          </cell>
          <cell r="L260">
            <v>8.9143431571194416</v>
          </cell>
          <cell r="M260">
            <v>821000000</v>
          </cell>
          <cell r="N260">
            <v>0</v>
          </cell>
        </row>
        <row r="261">
          <cell r="A261" t="str">
            <v>10-2 Std.</v>
          </cell>
          <cell r="B261" t="str">
            <v>F07</v>
          </cell>
          <cell r="C261" t="str">
            <v>SYBR</v>
          </cell>
          <cell r="D261" t="str">
            <v>Std</v>
          </cell>
          <cell r="E261">
            <v>23</v>
          </cell>
          <cell r="F261">
            <v>13.113344236164261</v>
          </cell>
          <cell r="G261">
            <v>13.444548034647289</v>
          </cell>
          <cell r="H261">
            <v>0.5614060163700435</v>
          </cell>
          <cell r="I261">
            <v>0</v>
          </cell>
          <cell r="J261">
            <v>82100000</v>
          </cell>
          <cell r="K261">
            <v>82100000</v>
          </cell>
          <cell r="L261">
            <v>7.9143431571194407</v>
          </cell>
          <cell r="M261">
            <v>82100000</v>
          </cell>
          <cell r="N261">
            <v>0</v>
          </cell>
        </row>
        <row r="262">
          <cell r="A262" t="str">
            <v>10-2 Std.</v>
          </cell>
          <cell r="B262" t="str">
            <v>F08</v>
          </cell>
          <cell r="C262" t="str">
            <v>SYBR</v>
          </cell>
          <cell r="D262" t="str">
            <v>Std</v>
          </cell>
          <cell r="E262">
            <v>23</v>
          </cell>
          <cell r="F262">
            <v>13.127547874092853</v>
          </cell>
          <cell r="G262">
            <v>13.444548034647289</v>
          </cell>
          <cell r="H262">
            <v>0.5614060163700435</v>
          </cell>
          <cell r="I262">
            <v>0</v>
          </cell>
          <cell r="J262">
            <v>82100000</v>
          </cell>
          <cell r="K262">
            <v>82100000</v>
          </cell>
          <cell r="L262">
            <v>7.9143431571194407</v>
          </cell>
          <cell r="M262">
            <v>82100000</v>
          </cell>
          <cell r="N262">
            <v>0</v>
          </cell>
        </row>
        <row r="263">
          <cell r="A263" t="str">
            <v>10-2 Std.</v>
          </cell>
          <cell r="B263" t="str">
            <v>F09</v>
          </cell>
          <cell r="C263" t="str">
            <v>SYBR</v>
          </cell>
          <cell r="D263" t="str">
            <v>Std</v>
          </cell>
          <cell r="E263">
            <v>23</v>
          </cell>
          <cell r="F263">
            <v>14.09275199368475</v>
          </cell>
          <cell r="G263">
            <v>13.444548034647289</v>
          </cell>
          <cell r="H263">
            <v>0.5614060163700435</v>
          </cell>
          <cell r="I263">
            <v>0</v>
          </cell>
          <cell r="J263">
            <v>82100000</v>
          </cell>
          <cell r="K263">
            <v>82100000</v>
          </cell>
          <cell r="L263">
            <v>7.9143431571194407</v>
          </cell>
          <cell r="M263">
            <v>82100000</v>
          </cell>
          <cell r="N263">
            <v>0</v>
          </cell>
        </row>
        <row r="264">
          <cell r="A264" t="str">
            <v>10-3 Std.</v>
          </cell>
          <cell r="B264" t="str">
            <v>G07</v>
          </cell>
          <cell r="C264" t="str">
            <v>SYBR</v>
          </cell>
          <cell r="D264" t="str">
            <v>Std</v>
          </cell>
          <cell r="E264">
            <v>24</v>
          </cell>
          <cell r="F264">
            <v>16.430731815531598</v>
          </cell>
          <cell r="G264">
            <v>16.859046095925226</v>
          </cell>
          <cell r="H264">
            <v>0.62214806874554829</v>
          </cell>
          <cell r="I264">
            <v>0</v>
          </cell>
          <cell r="J264">
            <v>8210000</v>
          </cell>
          <cell r="K264">
            <v>8210000</v>
          </cell>
          <cell r="L264">
            <v>6.9143431571194407</v>
          </cell>
          <cell r="M264">
            <v>8210000</v>
          </cell>
          <cell r="N264">
            <v>0</v>
          </cell>
        </row>
        <row r="265">
          <cell r="A265" t="str">
            <v>10-3 Std.</v>
          </cell>
          <cell r="B265" t="str">
            <v>G08</v>
          </cell>
          <cell r="C265" t="str">
            <v>SYBR</v>
          </cell>
          <cell r="D265" t="str">
            <v>Std</v>
          </cell>
          <cell r="E265">
            <v>24</v>
          </cell>
          <cell r="F265">
            <v>17.572681341099607</v>
          </cell>
          <cell r="G265">
            <v>16.859046095925226</v>
          </cell>
          <cell r="H265">
            <v>0.62214806874554829</v>
          </cell>
          <cell r="I265">
            <v>0</v>
          </cell>
          <cell r="J265">
            <v>8210000</v>
          </cell>
          <cell r="K265">
            <v>8210000</v>
          </cell>
          <cell r="L265">
            <v>6.9143431571194407</v>
          </cell>
          <cell r="M265">
            <v>8210000</v>
          </cell>
          <cell r="N265">
            <v>0</v>
          </cell>
        </row>
        <row r="266">
          <cell r="A266" t="str">
            <v>10-3 Std.</v>
          </cell>
          <cell r="B266" t="str">
            <v>G09</v>
          </cell>
          <cell r="C266" t="str">
            <v>SYBR</v>
          </cell>
          <cell r="D266" t="str">
            <v>Std</v>
          </cell>
          <cell r="E266">
            <v>24</v>
          </cell>
          <cell r="F266">
            <v>16.573725131144471</v>
          </cell>
          <cell r="G266">
            <v>16.859046095925226</v>
          </cell>
          <cell r="H266">
            <v>0.62214806874554829</v>
          </cell>
          <cell r="I266">
            <v>0</v>
          </cell>
          <cell r="J266">
            <v>8210000</v>
          </cell>
          <cell r="K266">
            <v>8210000</v>
          </cell>
          <cell r="L266">
            <v>6.9143431571194407</v>
          </cell>
          <cell r="M266">
            <v>8210000</v>
          </cell>
          <cell r="N266">
            <v>0</v>
          </cell>
        </row>
        <row r="267">
          <cell r="A267" t="str">
            <v>10-4 Std.</v>
          </cell>
          <cell r="B267" t="str">
            <v>H07</v>
          </cell>
          <cell r="C267" t="str">
            <v>SYBR</v>
          </cell>
          <cell r="D267" t="str">
            <v>Std</v>
          </cell>
          <cell r="E267">
            <v>25</v>
          </cell>
          <cell r="F267">
            <v>18.88415942276842</v>
          </cell>
          <cell r="G267">
            <v>21.762186924657794</v>
          </cell>
          <cell r="H267">
            <v>2.5422127932267737</v>
          </cell>
          <cell r="I267">
            <v>0</v>
          </cell>
          <cell r="J267">
            <v>821000</v>
          </cell>
          <cell r="K267">
            <v>821000</v>
          </cell>
          <cell r="L267">
            <v>5.9143431571194407</v>
          </cell>
          <cell r="M267">
            <v>821000</v>
          </cell>
          <cell r="N267">
            <v>0</v>
          </cell>
        </row>
        <row r="268">
          <cell r="A268" t="str">
            <v>10-4 Std.</v>
          </cell>
          <cell r="B268" t="str">
            <v>H08</v>
          </cell>
          <cell r="C268" t="str">
            <v>SYBR</v>
          </cell>
          <cell r="D268" t="str">
            <v>Std</v>
          </cell>
          <cell r="E268">
            <v>25</v>
          </cell>
          <cell r="F268">
            <v>23.701764517506977</v>
          </cell>
          <cell r="G268">
            <v>21.762186924657794</v>
          </cell>
          <cell r="H268">
            <v>2.5422127932267737</v>
          </cell>
          <cell r="I268">
            <v>0</v>
          </cell>
          <cell r="J268">
            <v>821000</v>
          </cell>
          <cell r="K268">
            <v>821000</v>
          </cell>
          <cell r="L268">
            <v>5.9143431571194407</v>
          </cell>
          <cell r="M268">
            <v>821000</v>
          </cell>
          <cell r="N268">
            <v>0</v>
          </cell>
        </row>
        <row r="269">
          <cell r="A269" t="str">
            <v>10-4 Std.</v>
          </cell>
          <cell r="B269" t="str">
            <v>H09</v>
          </cell>
          <cell r="C269" t="str">
            <v>SYBR</v>
          </cell>
          <cell r="D269" t="str">
            <v>Std</v>
          </cell>
          <cell r="E269">
            <v>25</v>
          </cell>
          <cell r="F269">
            <v>22.700636833697978</v>
          </cell>
          <cell r="G269">
            <v>21.762186924657794</v>
          </cell>
          <cell r="H269">
            <v>2.5422127932267737</v>
          </cell>
          <cell r="I269">
            <v>0</v>
          </cell>
          <cell r="J269">
            <v>821000</v>
          </cell>
          <cell r="K269">
            <v>821000</v>
          </cell>
          <cell r="L269">
            <v>5.9143431571194407</v>
          </cell>
          <cell r="M269">
            <v>821000</v>
          </cell>
          <cell r="N269">
            <v>0</v>
          </cell>
        </row>
        <row r="271">
          <cell r="A271" t="str">
            <v>Fourth Batch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 t="str">
            <v>Y69</v>
          </cell>
          <cell r="B272" t="str">
            <v>A01</v>
          </cell>
          <cell r="C272" t="str">
            <v>SYBR</v>
          </cell>
          <cell r="D272" t="str">
            <v>Unkn</v>
          </cell>
          <cell r="E272">
            <v>1</v>
          </cell>
          <cell r="F272">
            <v>9.4439158035043143</v>
          </cell>
          <cell r="G272">
            <v>9.7652205819912812</v>
          </cell>
          <cell r="H272">
            <v>0.61907321758605383</v>
          </cell>
          <cell r="I272">
            <v>716978241.72149992</v>
          </cell>
          <cell r="J272">
            <v>8962228.0215187483</v>
          </cell>
          <cell r="K272">
            <v>959621913.01675487</v>
          </cell>
          <cell r="L272">
            <v>8.9821001565463146</v>
          </cell>
          <cell r="M272">
            <v>817947479.77234554</v>
          </cell>
          <cell r="N272">
            <v>285643081.02905691</v>
          </cell>
        </row>
        <row r="273">
          <cell r="A273" t="str">
            <v>Y69</v>
          </cell>
          <cell r="B273" t="str">
            <v>A02</v>
          </cell>
          <cell r="C273" t="str">
            <v>SYBR</v>
          </cell>
          <cell r="D273" t="str">
            <v>Unkn</v>
          </cell>
          <cell r="E273">
            <v>1</v>
          </cell>
          <cell r="F273">
            <v>9.3728593382894001</v>
          </cell>
          <cell r="G273">
            <v>9.7652205819912812</v>
          </cell>
          <cell r="H273">
            <v>0.61907321758605383</v>
          </cell>
          <cell r="I273">
            <v>716978241.72149992</v>
          </cell>
          <cell r="J273">
            <v>8962228.0215187483</v>
          </cell>
          <cell r="K273">
            <v>1005060328.01431</v>
          </cell>
          <cell r="L273">
            <v>9.0021921307489272</v>
          </cell>
          <cell r="M273">
            <v>817947479.77234554</v>
          </cell>
          <cell r="N273">
            <v>285643081.02905691</v>
          </cell>
        </row>
        <row r="274">
          <cell r="A274" t="str">
            <v>Y69</v>
          </cell>
          <cell r="B274" t="str">
            <v>A03</v>
          </cell>
          <cell r="C274" t="str">
            <v>SYBR</v>
          </cell>
          <cell r="D274" t="str">
            <v>Unkn</v>
          </cell>
          <cell r="E274">
            <v>1</v>
          </cell>
          <cell r="F274">
            <v>10.478886604180129</v>
          </cell>
          <cell r="G274">
            <v>9.7652205819912812</v>
          </cell>
          <cell r="H274">
            <v>0.61907321758605383</v>
          </cell>
          <cell r="I274">
            <v>716978241.72149992</v>
          </cell>
          <cell r="J274">
            <v>8962228.0215187483</v>
          </cell>
          <cell r="K274">
            <v>489160198.28597212</v>
          </cell>
          <cell r="L274">
            <v>8.6894511123707918</v>
          </cell>
          <cell r="M274">
            <v>817947479.77234554</v>
          </cell>
          <cell r="N274">
            <v>285643081.02905691</v>
          </cell>
        </row>
        <row r="275">
          <cell r="A275" t="str">
            <v>Y68</v>
          </cell>
          <cell r="B275" t="str">
            <v>B01</v>
          </cell>
          <cell r="C275" t="str">
            <v>SYBR</v>
          </cell>
          <cell r="D275" t="str">
            <v>Unkn</v>
          </cell>
          <cell r="E275">
            <v>2</v>
          </cell>
          <cell r="F275">
            <v>9.309540282709607</v>
          </cell>
          <cell r="G275">
            <v>9.8170290397925637</v>
          </cell>
          <cell r="H275">
            <v>0.59590029586426974</v>
          </cell>
          <cell r="I275">
            <v>693591040.81010449</v>
          </cell>
          <cell r="J275">
            <v>8669888.0101263057</v>
          </cell>
          <cell r="K275">
            <v>1047360690.0601058</v>
          </cell>
          <cell r="L275">
            <v>9.0200962697656255</v>
          </cell>
          <cell r="M275">
            <v>789165305.8314333</v>
          </cell>
          <cell r="N275">
            <v>280338934.59737206</v>
          </cell>
        </row>
        <row r="276">
          <cell r="A276" t="str">
            <v>Y68</v>
          </cell>
          <cell r="B276" t="str">
            <v>B02</v>
          </cell>
          <cell r="C276" t="str">
            <v>SYBR</v>
          </cell>
          <cell r="D276" t="str">
            <v>Unkn</v>
          </cell>
          <cell r="E276">
            <v>2</v>
          </cell>
          <cell r="F276">
            <v>9.6683575467696574</v>
          </cell>
          <cell r="G276">
            <v>9.8170290397925637</v>
          </cell>
          <cell r="H276">
            <v>0.59590029586426974</v>
          </cell>
          <cell r="I276">
            <v>693591040.81010449</v>
          </cell>
          <cell r="J276">
            <v>8669888.0101263057</v>
          </cell>
          <cell r="K276">
            <v>829157163.7296443</v>
          </cell>
          <cell r="L276">
            <v>8.9186368572949721</v>
          </cell>
          <cell r="M276">
            <v>789165305.8314333</v>
          </cell>
          <cell r="N276">
            <v>280338934.59737206</v>
          </cell>
        </row>
        <row r="277">
          <cell r="A277" t="str">
            <v>Y68</v>
          </cell>
          <cell r="B277" t="str">
            <v>B03</v>
          </cell>
          <cell r="C277" t="str">
            <v>SYBR</v>
          </cell>
          <cell r="D277" t="str">
            <v>Unkn</v>
          </cell>
          <cell r="E277">
            <v>2</v>
          </cell>
          <cell r="F277">
            <v>10.473189289898423</v>
          </cell>
          <cell r="G277">
            <v>9.8170290397925637</v>
          </cell>
          <cell r="H277">
            <v>0.59590029586426974</v>
          </cell>
          <cell r="I277">
            <v>693591040.81010449</v>
          </cell>
          <cell r="J277">
            <v>8669888.0101263057</v>
          </cell>
          <cell r="K277">
            <v>490978063.70454961</v>
          </cell>
          <cell r="L277">
            <v>8.6910620888136254</v>
          </cell>
          <cell r="M277">
            <v>789165305.8314333</v>
          </cell>
          <cell r="N277">
            <v>280338934.59737206</v>
          </cell>
        </row>
        <row r="278">
          <cell r="A278" t="str">
            <v>Y64</v>
          </cell>
          <cell r="B278" t="str">
            <v>C01</v>
          </cell>
          <cell r="C278" t="str">
            <v>SYBR</v>
          </cell>
          <cell r="D278" t="str">
            <v>Unkn</v>
          </cell>
          <cell r="E278">
            <v>3</v>
          </cell>
          <cell r="F278">
            <v>8.7695043427794275</v>
          </cell>
          <cell r="G278">
            <v>8.7593197504744751</v>
          </cell>
          <cell r="H278">
            <v>0.30505652764565888</v>
          </cell>
          <cell r="I278">
            <v>1365027998.3532293</v>
          </cell>
          <cell r="J278">
            <v>17062849.979415365</v>
          </cell>
          <cell r="K278">
            <v>1488665753.770891</v>
          </cell>
          <cell r="L278">
            <v>9.1727971976930611</v>
          </cell>
          <cell r="M278">
            <v>1518405645.8416216</v>
          </cell>
          <cell r="N278">
            <v>301570760.68631333</v>
          </cell>
        </row>
        <row r="279">
          <cell r="A279" t="str">
            <v>Y64</v>
          </cell>
          <cell r="B279" t="str">
            <v>C02</v>
          </cell>
          <cell r="C279" t="str">
            <v>SYBR</v>
          </cell>
          <cell r="D279" t="str">
            <v>Unkn</v>
          </cell>
          <cell r="E279">
            <v>3</v>
          </cell>
          <cell r="F279">
            <v>8.4492984615730098</v>
          </cell>
          <cell r="G279">
            <v>8.7593197504744751</v>
          </cell>
          <cell r="H279">
            <v>0.30505652764565888</v>
          </cell>
          <cell r="I279">
            <v>1365027998.3532293</v>
          </cell>
          <cell r="J279">
            <v>17062849.979415365</v>
          </cell>
          <cell r="K279">
            <v>1833744521.7443488</v>
          </cell>
          <cell r="L279">
            <v>9.2633388294118006</v>
          </cell>
          <cell r="M279">
            <v>1518405645.8416216</v>
          </cell>
          <cell r="N279">
            <v>301570760.68631333</v>
          </cell>
        </row>
        <row r="280">
          <cell r="A280" t="str">
            <v>Y64</v>
          </cell>
          <cell r="B280" t="str">
            <v>C03</v>
          </cell>
          <cell r="C280" t="str">
            <v>SYBR</v>
          </cell>
          <cell r="D280" t="str">
            <v>Unkn</v>
          </cell>
          <cell r="E280">
            <v>3</v>
          </cell>
          <cell r="F280">
            <v>9.059156447070988</v>
          </cell>
          <cell r="G280">
            <v>8.7593197504744751</v>
          </cell>
          <cell r="H280">
            <v>0.30505652764565888</v>
          </cell>
          <cell r="I280">
            <v>1365027998.3532293</v>
          </cell>
          <cell r="J280">
            <v>17062849.979415365</v>
          </cell>
          <cell r="K280">
            <v>1232806662.009625</v>
          </cell>
          <cell r="L280">
            <v>9.0908949726167556</v>
          </cell>
          <cell r="M280">
            <v>1518405645.8416216</v>
          </cell>
          <cell r="N280">
            <v>301570760.68631333</v>
          </cell>
        </row>
        <row r="281">
          <cell r="A281" t="str">
            <v>Y63</v>
          </cell>
          <cell r="B281" t="str">
            <v>D01</v>
          </cell>
          <cell r="C281" t="str">
            <v>SYBR</v>
          </cell>
          <cell r="D281" t="str">
            <v>Unkn</v>
          </cell>
          <cell r="E281">
            <v>4</v>
          </cell>
          <cell r="F281">
            <v>9.7963313035083708</v>
          </cell>
          <cell r="G281">
            <v>9.6912660610439421</v>
          </cell>
          <cell r="H281">
            <v>0.42868952680547795</v>
          </cell>
          <cell r="I281">
            <v>751735355.92151153</v>
          </cell>
          <cell r="J281">
            <v>9396691.9490188938</v>
          </cell>
          <cell r="K281">
            <v>762870658.17237508</v>
          </cell>
          <cell r="L281">
            <v>8.8824509112135175</v>
          </cell>
          <cell r="M281">
            <v>838918869.30200088</v>
          </cell>
          <cell r="N281">
            <v>242540911.91329965</v>
          </cell>
        </row>
        <row r="282">
          <cell r="A282" t="str">
            <v>Y63</v>
          </cell>
          <cell r="B282" t="str">
            <v>D02</v>
          </cell>
          <cell r="C282" t="str">
            <v>SYBR</v>
          </cell>
          <cell r="D282" t="str">
            <v>Unkn</v>
          </cell>
          <cell r="E282">
            <v>4</v>
          </cell>
          <cell r="F282">
            <v>10.057655486870752</v>
          </cell>
          <cell r="G282">
            <v>9.6912660610439421</v>
          </cell>
          <cell r="H282">
            <v>0.42868952680547795</v>
          </cell>
          <cell r="I282">
            <v>751735355.92151153</v>
          </cell>
          <cell r="J282">
            <v>9396691.9490188938</v>
          </cell>
          <cell r="K282">
            <v>643515049.93125057</v>
          </cell>
          <cell r="L282">
            <v>8.808558708234445</v>
          </cell>
          <cell r="M282">
            <v>838918869.30200088</v>
          </cell>
          <cell r="N282">
            <v>242540911.91329965</v>
          </cell>
        </row>
        <row r="283">
          <cell r="A283" t="str">
            <v>Y63</v>
          </cell>
          <cell r="B283" t="str">
            <v>D03</v>
          </cell>
          <cell r="C283" t="str">
            <v>SYBR</v>
          </cell>
          <cell r="D283" t="str">
            <v>Unkn</v>
          </cell>
          <cell r="E283">
            <v>4</v>
          </cell>
          <cell r="F283">
            <v>9.219811392752705</v>
          </cell>
          <cell r="G283">
            <v>9.6912660610439421</v>
          </cell>
          <cell r="H283">
            <v>0.42868952680547795</v>
          </cell>
          <cell r="I283">
            <v>751735355.92151153</v>
          </cell>
          <cell r="J283">
            <v>9396691.9490188938</v>
          </cell>
          <cell r="K283">
            <v>1110370899.8023767</v>
          </cell>
          <cell r="L283">
            <v>9.0454680714277327</v>
          </cell>
          <cell r="M283">
            <v>838918869.30200088</v>
          </cell>
          <cell r="N283">
            <v>242540911.91329965</v>
          </cell>
        </row>
        <row r="284">
          <cell r="A284" t="str">
            <v>Y61</v>
          </cell>
          <cell r="B284" t="str">
            <v>E01</v>
          </cell>
          <cell r="C284" t="str">
            <v>SYBR</v>
          </cell>
          <cell r="D284" t="str">
            <v>Unkn</v>
          </cell>
          <cell r="E284">
            <v>5</v>
          </cell>
          <cell r="F284">
            <v>10.016937089623879</v>
          </cell>
          <cell r="G284">
            <v>10.120673487337193</v>
          </cell>
          <cell r="H284">
            <v>0.12389355824066967</v>
          </cell>
          <cell r="I284">
            <v>571073202.82427323</v>
          </cell>
          <cell r="J284">
            <v>7138415.0353034157</v>
          </cell>
          <cell r="K284">
            <v>660803401.41477621</v>
          </cell>
          <cell r="L284">
            <v>8.8200722698024379</v>
          </cell>
          <cell r="M284">
            <v>618972916.26554143</v>
          </cell>
          <cell r="N284">
            <v>49129091.081330664</v>
          </cell>
        </row>
        <row r="285">
          <cell r="A285" t="str">
            <v>Y61</v>
          </cell>
          <cell r="B285" t="str">
            <v>E02</v>
          </cell>
          <cell r="C285" t="str">
            <v>SYBR</v>
          </cell>
          <cell r="D285" t="str">
            <v>Unkn</v>
          </cell>
          <cell r="E285">
            <v>5</v>
          </cell>
          <cell r="F285">
            <v>10.257856887744529</v>
          </cell>
          <cell r="G285">
            <v>10.120673487337193</v>
          </cell>
          <cell r="H285">
            <v>0.12389355824066967</v>
          </cell>
          <cell r="I285">
            <v>571073202.82427323</v>
          </cell>
          <cell r="J285">
            <v>7138415.0353034157</v>
          </cell>
          <cell r="K285">
            <v>564871449.52166331</v>
          </cell>
          <cell r="L285">
            <v>8.751949624606139</v>
          </cell>
          <cell r="M285">
            <v>618972916.26554143</v>
          </cell>
          <cell r="N285">
            <v>49129091.081330664</v>
          </cell>
        </row>
        <row r="286">
          <cell r="A286" t="str">
            <v>Y61</v>
          </cell>
          <cell r="B286" t="str">
            <v>E03</v>
          </cell>
          <cell r="C286" t="str">
            <v>SYBR</v>
          </cell>
          <cell r="D286" t="str">
            <v>Unkn</v>
          </cell>
          <cell r="E286">
            <v>5</v>
          </cell>
          <cell r="F286">
            <v>10.087226484643169</v>
          </cell>
          <cell r="G286">
            <v>10.120673487337193</v>
          </cell>
          <cell r="H286">
            <v>0.12389355824066967</v>
          </cell>
          <cell r="I286">
            <v>571073202.82427323</v>
          </cell>
          <cell r="J286">
            <v>7138415.0353034157</v>
          </cell>
          <cell r="K286">
            <v>631243897.86018443</v>
          </cell>
          <cell r="L286">
            <v>8.8001971928875751</v>
          </cell>
          <cell r="M286">
            <v>618972916.26554143</v>
          </cell>
          <cell r="N286">
            <v>49129091.081330664</v>
          </cell>
        </row>
        <row r="287">
          <cell r="A287" t="str">
            <v>Y14</v>
          </cell>
          <cell r="B287" t="str">
            <v>F01</v>
          </cell>
          <cell r="C287" t="str">
            <v>SYBR</v>
          </cell>
          <cell r="D287" t="str">
            <v>Unkn</v>
          </cell>
          <cell r="E287">
            <v>6</v>
          </cell>
          <cell r="F287">
            <v>10.468075093853306</v>
          </cell>
          <cell r="G287">
            <v>10.544836842598491</v>
          </cell>
          <cell r="H287">
            <v>0.20243149023591053</v>
          </cell>
          <cell r="I287">
            <v>435287717.88597316</v>
          </cell>
          <cell r="J287">
            <v>5441096.4735746644</v>
          </cell>
          <cell r="K287">
            <v>492615624.41401553</v>
          </cell>
          <cell r="L287">
            <v>8.6925081823491634</v>
          </cell>
          <cell r="M287">
            <v>471259899.76627517</v>
          </cell>
          <cell r="N287">
            <v>59966579.619690999</v>
          </cell>
        </row>
        <row r="288">
          <cell r="A288" t="str">
            <v>Y14</v>
          </cell>
          <cell r="B288" t="str">
            <v>F02</v>
          </cell>
          <cell r="C288" t="str">
            <v>SYBR</v>
          </cell>
          <cell r="D288" t="str">
            <v>Unkn</v>
          </cell>
          <cell r="E288">
            <v>6</v>
          </cell>
          <cell r="F288">
            <v>10.392013026426323</v>
          </cell>
          <cell r="G288">
            <v>10.544836842598491</v>
          </cell>
          <cell r="H288">
            <v>0.20243149023591053</v>
          </cell>
          <cell r="I288">
            <v>435287717.88597316</v>
          </cell>
          <cell r="J288">
            <v>5441096.4735746644</v>
          </cell>
          <cell r="K288">
            <v>517625358.17202377</v>
          </cell>
          <cell r="L288">
            <v>8.7140155440215761</v>
          </cell>
          <cell r="M288">
            <v>471259899.76627517</v>
          </cell>
          <cell r="N288">
            <v>59966579.619690999</v>
          </cell>
        </row>
        <row r="289">
          <cell r="A289" t="str">
            <v>Y14</v>
          </cell>
          <cell r="B289" t="str">
            <v>F03</v>
          </cell>
          <cell r="C289" t="str">
            <v>SYBR</v>
          </cell>
          <cell r="D289" t="str">
            <v>Unkn</v>
          </cell>
          <cell r="E289">
            <v>6</v>
          </cell>
          <cell r="F289">
            <v>10.774422407515843</v>
          </cell>
          <cell r="G289">
            <v>10.544836842598491</v>
          </cell>
          <cell r="H289">
            <v>0.20243149023591053</v>
          </cell>
          <cell r="I289">
            <v>435287717.88597316</v>
          </cell>
          <cell r="J289">
            <v>5441096.4735746644</v>
          </cell>
          <cell r="K289">
            <v>403538716.71278614</v>
          </cell>
          <cell r="L289">
            <v>8.6058852085700597</v>
          </cell>
          <cell r="M289">
            <v>471259899.76627517</v>
          </cell>
          <cell r="N289">
            <v>59966579.619690999</v>
          </cell>
        </row>
        <row r="290">
          <cell r="A290" t="str">
            <v>Y11</v>
          </cell>
          <cell r="B290" t="str">
            <v>G04</v>
          </cell>
          <cell r="C290" t="str">
            <v>SYBR</v>
          </cell>
          <cell r="D290" t="str">
            <v>Unkn</v>
          </cell>
          <cell r="E290">
            <v>7</v>
          </cell>
          <cell r="F290">
            <v>12.207087825256082</v>
          </cell>
          <cell r="G290">
            <v>12.650552886535609</v>
          </cell>
          <cell r="H290">
            <v>0.52773118590053292</v>
          </cell>
          <cell r="I290">
            <v>113083046.94587557</v>
          </cell>
          <cell r="J290">
            <v>1413538.0868234446</v>
          </cell>
          <cell r="K290">
            <v>158775600.98512599</v>
          </cell>
          <cell r="L290">
            <v>8.2007837652721101</v>
          </cell>
          <cell r="M290">
            <v>123483765.03632541</v>
          </cell>
          <cell r="N290">
            <v>39164725.877901502</v>
          </cell>
        </row>
        <row r="291">
          <cell r="A291" t="str">
            <v>Y11</v>
          </cell>
          <cell r="B291" t="str">
            <v>G05</v>
          </cell>
          <cell r="C291" t="str">
            <v>SYBR</v>
          </cell>
          <cell r="D291" t="str">
            <v>Unkn</v>
          </cell>
          <cell r="E291">
            <v>7</v>
          </cell>
          <cell r="F291">
            <v>13.234230522322882</v>
          </cell>
          <cell r="G291">
            <v>12.650552886535609</v>
          </cell>
          <cell r="H291">
            <v>0.52773118590053292</v>
          </cell>
          <cell r="I291">
            <v>113083046.94587557</v>
          </cell>
          <cell r="J291">
            <v>1413538.0868234446</v>
          </cell>
          <cell r="K291">
            <v>81348247.440588355</v>
          </cell>
          <cell r="L291">
            <v>7.9103482009719501</v>
          </cell>
          <cell r="M291">
            <v>123483765.03632541</v>
          </cell>
          <cell r="N291">
            <v>39164725.877901502</v>
          </cell>
        </row>
        <row r="292">
          <cell r="A292" t="str">
            <v>Y11</v>
          </cell>
          <cell r="B292" t="str">
            <v>G06</v>
          </cell>
          <cell r="C292" t="str">
            <v>SYBR</v>
          </cell>
          <cell r="D292" t="str">
            <v>Unkn</v>
          </cell>
          <cell r="E292">
            <v>7</v>
          </cell>
          <cell r="F292">
            <v>12.510340312027862</v>
          </cell>
          <cell r="G292">
            <v>12.650552886535609</v>
          </cell>
          <cell r="H292">
            <v>0.52773118590053292</v>
          </cell>
          <cell r="I292">
            <v>113083046.94587557</v>
          </cell>
          <cell r="J292">
            <v>1413538.0868234446</v>
          </cell>
          <cell r="K292">
            <v>130327446.6832619</v>
          </cell>
          <cell r="L292">
            <v>8.1150358868395358</v>
          </cell>
          <cell r="M292">
            <v>123483765.03632541</v>
          </cell>
          <cell r="N292">
            <v>39164725.877901502</v>
          </cell>
        </row>
        <row r="293">
          <cell r="A293" t="str">
            <v>Y9</v>
          </cell>
          <cell r="B293" t="str">
            <v>H04</v>
          </cell>
          <cell r="C293" t="str">
            <v>SYBR</v>
          </cell>
          <cell r="D293" t="str">
            <v>Unkn</v>
          </cell>
          <cell r="E293">
            <v>8</v>
          </cell>
          <cell r="F293">
            <v>13.970233079661297</v>
          </cell>
          <cell r="G293">
            <v>13.722799379169572</v>
          </cell>
          <cell r="H293">
            <v>0.46347456580313534</v>
          </cell>
          <cell r="I293">
            <v>56926979.957647339</v>
          </cell>
          <cell r="J293">
            <v>711587.24947059178</v>
          </cell>
          <cell r="K293">
            <v>50377384.925587662</v>
          </cell>
          <cell r="L293">
            <v>7.7022356196554691</v>
          </cell>
          <cell r="M293">
            <v>61097745.744311988</v>
          </cell>
          <cell r="N293">
            <v>19695133.642158825</v>
          </cell>
        </row>
        <row r="294">
          <cell r="A294" t="str">
            <v>Y9</v>
          </cell>
          <cell r="B294" t="str">
            <v>H05</v>
          </cell>
          <cell r="C294" t="str">
            <v>SYBR</v>
          </cell>
          <cell r="D294" t="str">
            <v>Unkn</v>
          </cell>
          <cell r="E294">
            <v>8</v>
          </cell>
          <cell r="F294">
            <v>14.010046147802722</v>
          </cell>
          <cell r="G294">
            <v>13.722799379169572</v>
          </cell>
          <cell r="H294">
            <v>0.46347456580313534</v>
          </cell>
          <cell r="I294">
            <v>56926979.957647339</v>
          </cell>
          <cell r="J294">
            <v>711587.24947059178</v>
          </cell>
          <cell r="K294">
            <v>49088306.494056784</v>
          </cell>
          <cell r="L294">
            <v>7.6909780495581543</v>
          </cell>
          <cell r="M294">
            <v>61097745.744311988</v>
          </cell>
          <cell r="N294">
            <v>19695133.642158825</v>
          </cell>
        </row>
        <row r="295">
          <cell r="A295" t="str">
            <v>Y9</v>
          </cell>
          <cell r="B295" t="str">
            <v>H06</v>
          </cell>
          <cell r="C295" t="str">
            <v>SYBR</v>
          </cell>
          <cell r="D295" t="str">
            <v>Unkn</v>
          </cell>
          <cell r="E295">
            <v>8</v>
          </cell>
          <cell r="F295">
            <v>13.188118910044698</v>
          </cell>
          <cell r="G295">
            <v>13.722799379169572</v>
          </cell>
          <cell r="H295">
            <v>0.46347456580313534</v>
          </cell>
          <cell r="I295">
            <v>56926979.957647339</v>
          </cell>
          <cell r="J295">
            <v>711587.24947059178</v>
          </cell>
          <cell r="K295">
            <v>83827545.813291535</v>
          </cell>
          <cell r="L295">
            <v>7.9233867516728882</v>
          </cell>
          <cell r="M295">
            <v>61097745.744311988</v>
          </cell>
          <cell r="N295">
            <v>19695133.642158825</v>
          </cell>
        </row>
        <row r="296">
          <cell r="A296" t="str">
            <v>Y6</v>
          </cell>
          <cell r="B296" t="str">
            <v>A04</v>
          </cell>
          <cell r="C296" t="str">
            <v>SYBR</v>
          </cell>
          <cell r="D296" t="str">
            <v>Unkn</v>
          </cell>
          <cell r="E296">
            <v>9</v>
          </cell>
          <cell r="F296">
            <v>11.903213019006316</v>
          </cell>
          <cell r="G296">
            <v>11.980389333171777</v>
          </cell>
          <cell r="H296">
            <v>0.14284386537979585</v>
          </cell>
          <cell r="I296">
            <v>173659977.19570836</v>
          </cell>
          <cell r="J296">
            <v>2170749.7149463547</v>
          </cell>
          <cell r="K296">
            <v>193511870.63568074</v>
          </cell>
          <cell r="L296">
            <v>8.2867076111815283</v>
          </cell>
          <cell r="M296">
            <v>184550065.03634369</v>
          </cell>
          <cell r="N296">
            <v>16682672.280253045</v>
          </cell>
        </row>
        <row r="297">
          <cell r="A297" t="str">
            <v>Y6</v>
          </cell>
          <cell r="B297" t="str">
            <v>A05</v>
          </cell>
          <cell r="C297" t="str">
            <v>SYBR</v>
          </cell>
          <cell r="D297" t="str">
            <v>Unkn</v>
          </cell>
          <cell r="E297">
            <v>9</v>
          </cell>
          <cell r="F297">
            <v>12.145220241632622</v>
          </cell>
          <cell r="G297">
            <v>11.980389333171777</v>
          </cell>
          <cell r="H297">
            <v>0.14284386537979585</v>
          </cell>
          <cell r="I297">
            <v>173659977.19570836</v>
          </cell>
          <cell r="J297">
            <v>2170749.7149463547</v>
          </cell>
          <cell r="K297">
            <v>165301762.84781554</v>
          </cell>
          <cell r="L297">
            <v>8.2182774850959266</v>
          </cell>
          <cell r="M297">
            <v>184550065.03634369</v>
          </cell>
          <cell r="N297">
            <v>16682672.280253045</v>
          </cell>
        </row>
        <row r="298">
          <cell r="A298" t="str">
            <v>Y6</v>
          </cell>
          <cell r="B298" t="str">
            <v>A06</v>
          </cell>
          <cell r="C298" t="str">
            <v>SYBR</v>
          </cell>
          <cell r="D298" t="str">
            <v>Unkn</v>
          </cell>
          <cell r="E298">
            <v>9</v>
          </cell>
          <cell r="F298">
            <v>11.892734738876388</v>
          </cell>
          <cell r="G298">
            <v>11.980389333171777</v>
          </cell>
          <cell r="H298">
            <v>0.14284386537979585</v>
          </cell>
          <cell r="I298">
            <v>173659977.19570836</v>
          </cell>
          <cell r="J298">
            <v>2170749.7149463547</v>
          </cell>
          <cell r="K298">
            <v>194836561.6255348</v>
          </cell>
          <cell r="L298">
            <v>8.2896704567638615</v>
          </cell>
          <cell r="M298">
            <v>184550065.03634369</v>
          </cell>
          <cell r="N298">
            <v>16682672.280253045</v>
          </cell>
        </row>
        <row r="299">
          <cell r="A299" t="str">
            <v>Y5</v>
          </cell>
          <cell r="B299" t="str">
            <v>B04</v>
          </cell>
          <cell r="C299" t="str">
            <v>SYBR</v>
          </cell>
          <cell r="D299" t="str">
            <v>Unkn</v>
          </cell>
          <cell r="E299">
            <v>10</v>
          </cell>
          <cell r="F299">
            <v>11.925563945834428</v>
          </cell>
          <cell r="G299">
            <v>11.998702283154719</v>
          </cell>
          <cell r="H299">
            <v>0.10927195657882671</v>
          </cell>
          <cell r="I299">
            <v>171636175.13009518</v>
          </cell>
          <cell r="J299">
            <v>2145452.1891261898</v>
          </cell>
          <cell r="K299">
            <v>190716227.71290541</v>
          </cell>
          <cell r="L299">
            <v>8.2803876479821668</v>
          </cell>
          <cell r="M299">
            <v>182150268.21391264</v>
          </cell>
          <cell r="N299">
            <v>12693402.92387164</v>
          </cell>
        </row>
        <row r="300">
          <cell r="A300" t="str">
            <v>Y5</v>
          </cell>
          <cell r="B300" t="str">
            <v>B05</v>
          </cell>
          <cell r="C300" t="str">
            <v>SYBR</v>
          </cell>
          <cell r="D300" t="str">
            <v>Unkn</v>
          </cell>
          <cell r="E300">
            <v>10</v>
          </cell>
          <cell r="F300">
            <v>12.124313285831704</v>
          </cell>
          <cell r="G300">
            <v>11.998702283154719</v>
          </cell>
          <cell r="H300">
            <v>0.10927195657882671</v>
          </cell>
          <cell r="I300">
            <v>171636175.13009518</v>
          </cell>
          <cell r="J300">
            <v>2145452.1891261898</v>
          </cell>
          <cell r="K300">
            <v>167567252.97011018</v>
          </cell>
          <cell r="L300">
            <v>8.2241891500702078</v>
          </cell>
          <cell r="M300">
            <v>182150268.21391264</v>
          </cell>
          <cell r="N300">
            <v>12693402.92387164</v>
          </cell>
        </row>
        <row r="301">
          <cell r="A301" t="str">
            <v>Y5</v>
          </cell>
          <cell r="B301" t="str">
            <v>B06</v>
          </cell>
          <cell r="C301" t="str">
            <v>SYBR</v>
          </cell>
          <cell r="D301" t="str">
            <v>Unkn</v>
          </cell>
          <cell r="E301">
            <v>10</v>
          </cell>
          <cell r="F301">
            <v>11.946229617798023</v>
          </cell>
          <cell r="G301">
            <v>11.998702283154719</v>
          </cell>
          <cell r="H301">
            <v>0.10927195657882671</v>
          </cell>
          <cell r="I301">
            <v>171636175.13009518</v>
          </cell>
          <cell r="J301">
            <v>2145452.1891261898</v>
          </cell>
          <cell r="K301">
            <v>188167323.95872229</v>
          </cell>
          <cell r="L301">
            <v>8.2745442085890524</v>
          </cell>
          <cell r="M301">
            <v>182150268.21391264</v>
          </cell>
          <cell r="N301">
            <v>12693402.92387164</v>
          </cell>
        </row>
        <row r="302">
          <cell r="A302" t="str">
            <v>Y4</v>
          </cell>
          <cell r="B302" t="str">
            <v>C04</v>
          </cell>
          <cell r="C302" t="str">
            <v>SYBR</v>
          </cell>
          <cell r="D302" t="str">
            <v>Unkn</v>
          </cell>
          <cell r="E302">
            <v>11</v>
          </cell>
          <cell r="F302">
            <v>16.01479853468787</v>
          </cell>
          <cell r="G302">
            <v>16.048695652669824</v>
          </cell>
          <cell r="H302">
            <v>0.11000310223605625</v>
          </cell>
          <cell r="I302">
            <v>12844884.114863573</v>
          </cell>
          <cell r="J302">
            <v>160561.05143579465</v>
          </cell>
          <cell r="K302">
            <v>13308003.53678477</v>
          </cell>
          <cell r="L302">
            <v>7.1241129076165253</v>
          </cell>
          <cell r="M302">
            <v>13039561.592699908</v>
          </cell>
          <cell r="N302">
            <v>919242.57485459605</v>
          </cell>
        </row>
        <row r="303">
          <cell r="A303" t="str">
            <v>Y4</v>
          </cell>
          <cell r="B303" t="str">
            <v>C05</v>
          </cell>
          <cell r="C303" t="str">
            <v>SYBR</v>
          </cell>
          <cell r="D303" t="str">
            <v>Unkn</v>
          </cell>
          <cell r="E303">
            <v>11</v>
          </cell>
          <cell r="F303">
            <v>15.959630431679402</v>
          </cell>
          <cell r="G303">
            <v>16.048695652669824</v>
          </cell>
          <cell r="H303">
            <v>0.11000310223605625</v>
          </cell>
          <cell r="I303">
            <v>12844884.114863573</v>
          </cell>
          <cell r="J303">
            <v>160561.05143579465</v>
          </cell>
          <cell r="K303">
            <v>13794700.560961325</v>
          </cell>
          <cell r="L303">
            <v>7.1397122777667388</v>
          </cell>
          <cell r="M303">
            <v>13039561.592699908</v>
          </cell>
          <cell r="N303">
            <v>919242.57485459605</v>
          </cell>
        </row>
        <row r="304">
          <cell r="A304" t="str">
            <v>Y4</v>
          </cell>
          <cell r="B304" t="str">
            <v>C06</v>
          </cell>
          <cell r="C304" t="str">
            <v>SYBR</v>
          </cell>
          <cell r="D304" t="str">
            <v>Unkn</v>
          </cell>
          <cell r="E304">
            <v>11</v>
          </cell>
          <cell r="F304">
            <v>16.171657991642199</v>
          </cell>
          <cell r="G304">
            <v>16.048695652669824</v>
          </cell>
          <cell r="H304">
            <v>0.11000310223605625</v>
          </cell>
          <cell r="I304">
            <v>12844884.114863573</v>
          </cell>
          <cell r="J304">
            <v>160561.05143579465</v>
          </cell>
          <cell r="K304">
            <v>12015980.68035363</v>
          </cell>
          <cell r="L304">
            <v>7.0797592213892413</v>
          </cell>
          <cell r="M304">
            <v>13039561.592699908</v>
          </cell>
          <cell r="N304">
            <v>919242.57485459605</v>
          </cell>
        </row>
        <row r="305">
          <cell r="A305" t="str">
            <v>Y3</v>
          </cell>
          <cell r="B305" t="str">
            <v>D04</v>
          </cell>
          <cell r="C305" t="str">
            <v>SYBR</v>
          </cell>
          <cell r="D305" t="str">
            <v>Unkn</v>
          </cell>
          <cell r="E305">
            <v>12</v>
          </cell>
          <cell r="F305">
            <v>10.520988357211142</v>
          </cell>
          <cell r="G305">
            <v>10.441059279014134</v>
          </cell>
          <cell r="H305">
            <v>0.15750549580342144</v>
          </cell>
          <cell r="I305">
            <v>465185399.95608485</v>
          </cell>
          <cell r="J305">
            <v>5814817.4994510608</v>
          </cell>
          <cell r="K305">
            <v>475933628.43333238</v>
          </cell>
          <cell r="L305">
            <v>8.6775463921848743</v>
          </cell>
          <cell r="M305">
            <v>503150115.29106832</v>
          </cell>
          <cell r="N305">
            <v>52996725.047985248</v>
          </cell>
        </row>
        <row r="306">
          <cell r="A306" t="str">
            <v>Y3</v>
          </cell>
          <cell r="B306" t="str">
            <v>D05</v>
          </cell>
          <cell r="C306" t="str">
            <v>SYBR</v>
          </cell>
          <cell r="D306" t="str">
            <v>Unkn</v>
          </cell>
          <cell r="E306">
            <v>12</v>
          </cell>
          <cell r="F306">
            <v>10.542574378211089</v>
          </cell>
          <cell r="G306">
            <v>10.441059279014134</v>
          </cell>
          <cell r="H306">
            <v>0.15750549580342144</v>
          </cell>
          <cell r="I306">
            <v>465185399.95608485</v>
          </cell>
          <cell r="J306">
            <v>5814817.4994510608</v>
          </cell>
          <cell r="K306">
            <v>469291528.2153222</v>
          </cell>
          <cell r="L306">
            <v>8.6714427142752548</v>
          </cell>
          <cell r="M306">
            <v>503150115.29106832</v>
          </cell>
          <cell r="N306">
            <v>52996725.047985248</v>
          </cell>
        </row>
        <row r="307">
          <cell r="A307" t="str">
            <v>Y3</v>
          </cell>
          <cell r="B307" t="str">
            <v>D06</v>
          </cell>
          <cell r="C307" t="str">
            <v>SYBR</v>
          </cell>
          <cell r="D307" t="str">
            <v>Unkn</v>
          </cell>
          <cell r="E307">
            <v>12</v>
          </cell>
          <cell r="F307">
            <v>10.25961510162017</v>
          </cell>
          <cell r="G307">
            <v>10.441059279014134</v>
          </cell>
          <cell r="H307">
            <v>0.15750549580342144</v>
          </cell>
          <cell r="I307">
            <v>465185399.95608485</v>
          </cell>
          <cell r="J307">
            <v>5814817.4994510608</v>
          </cell>
          <cell r="K307">
            <v>564225189.22455037</v>
          </cell>
          <cell r="L307">
            <v>8.7514524708605208</v>
          </cell>
          <cell r="M307">
            <v>503150115.29106832</v>
          </cell>
          <cell r="N307">
            <v>52996725.047985248</v>
          </cell>
        </row>
        <row r="308">
          <cell r="A308" t="str">
            <v>Y2</v>
          </cell>
          <cell r="B308" t="str">
            <v>E04</v>
          </cell>
          <cell r="C308" t="str">
            <v>SYBR</v>
          </cell>
          <cell r="D308" t="str">
            <v>Unkn</v>
          </cell>
          <cell r="E308">
            <v>13</v>
          </cell>
          <cell r="F308">
            <v>11.455798923678861</v>
          </cell>
          <cell r="G308">
            <v>11.944018638417186</v>
          </cell>
          <cell r="H308">
            <v>0.42343421348046917</v>
          </cell>
          <cell r="I308">
            <v>177750412.60205513</v>
          </cell>
          <cell r="J308">
            <v>2221880.1575256893</v>
          </cell>
          <cell r="K308">
            <v>258951674.45417348</v>
          </cell>
          <cell r="L308">
            <v>8.4132187236329496</v>
          </cell>
          <cell r="M308">
            <v>193494331.51729813</v>
          </cell>
          <cell r="N308">
            <v>56738682.6151869</v>
          </cell>
        </row>
        <row r="309">
          <cell r="A309" t="str">
            <v>Y2</v>
          </cell>
          <cell r="B309" t="str">
            <v>E05</v>
          </cell>
          <cell r="C309" t="str">
            <v>SYBR</v>
          </cell>
          <cell r="D309" t="str">
            <v>Unkn</v>
          </cell>
          <cell r="E309">
            <v>13</v>
          </cell>
          <cell r="F309">
            <v>12.211099472070462</v>
          </cell>
          <cell r="G309">
            <v>11.944018638417186</v>
          </cell>
          <cell r="H309">
            <v>0.42343421348046917</v>
          </cell>
          <cell r="I309">
            <v>177750412.60205513</v>
          </cell>
          <cell r="J309">
            <v>2221880.1575256893</v>
          </cell>
          <cell r="K309">
            <v>158361435.3006027</v>
          </cell>
          <cell r="L309">
            <v>8.1996494293033724</v>
          </cell>
          <cell r="M309">
            <v>193494331.51729813</v>
          </cell>
          <cell r="N309">
            <v>56738682.6151869</v>
          </cell>
        </row>
        <row r="310">
          <cell r="A310" t="str">
            <v>Y2</v>
          </cell>
          <cell r="B310" t="str">
            <v>E06</v>
          </cell>
          <cell r="C310" t="str">
            <v>SYBR</v>
          </cell>
          <cell r="D310" t="str">
            <v>Unkn</v>
          </cell>
          <cell r="E310">
            <v>13</v>
          </cell>
          <cell r="F310">
            <v>12.165157519502234</v>
          </cell>
          <cell r="G310">
            <v>11.944018638417186</v>
          </cell>
          <cell r="H310">
            <v>0.42343421348046917</v>
          </cell>
          <cell r="I310">
            <v>177750412.60205513</v>
          </cell>
          <cell r="J310">
            <v>2221880.1575256893</v>
          </cell>
          <cell r="K310">
            <v>163169884.79711828</v>
          </cell>
          <cell r="L310">
            <v>8.2126400069098811</v>
          </cell>
          <cell r="M310">
            <v>193494331.51729813</v>
          </cell>
          <cell r="N310">
            <v>56738682.6151869</v>
          </cell>
        </row>
        <row r="311">
          <cell r="A311" t="str">
            <v>Y1</v>
          </cell>
          <cell r="B311" t="str">
            <v>F04</v>
          </cell>
          <cell r="C311" t="str">
            <v>SYBR</v>
          </cell>
          <cell r="D311" t="str">
            <v>Unkn</v>
          </cell>
          <cell r="E311">
            <v>14</v>
          </cell>
          <cell r="F311">
            <v>14.109937439349528</v>
          </cell>
          <cell r="G311">
            <v>14.121013810231942</v>
          </cell>
          <cell r="H311">
            <v>6.0245123556882017E-2</v>
          </cell>
          <cell r="I311">
            <v>44118064.571986981</v>
          </cell>
          <cell r="J311">
            <v>551475.80714983726</v>
          </cell>
          <cell r="K311">
            <v>45997340.311229885</v>
          </cell>
          <cell r="L311">
            <v>7.6627327203435103</v>
          </cell>
          <cell r="M311">
            <v>45690160.404086895</v>
          </cell>
          <cell r="N311">
            <v>1782442.0917615523</v>
          </cell>
        </row>
        <row r="312">
          <cell r="A312" t="str">
            <v>Y1</v>
          </cell>
          <cell r="B312" t="str">
            <v>F05</v>
          </cell>
          <cell r="C312" t="str">
            <v>SYBR</v>
          </cell>
          <cell r="D312" t="str">
            <v>Unkn</v>
          </cell>
          <cell r="E312">
            <v>14</v>
          </cell>
          <cell r="F312">
            <v>14.186028549191658</v>
          </cell>
          <cell r="G312">
            <v>14.121013810231942</v>
          </cell>
          <cell r="H312">
            <v>6.0245123556882017E-2</v>
          </cell>
          <cell r="I312">
            <v>44118064.571986981</v>
          </cell>
          <cell r="J312">
            <v>551475.80714983726</v>
          </cell>
          <cell r="K312">
            <v>43774092.028244928</v>
          </cell>
          <cell r="L312">
            <v>7.6412171466181329</v>
          </cell>
          <cell r="M312">
            <v>45690160.404086895</v>
          </cell>
          <cell r="N312">
            <v>1782442.0917615523</v>
          </cell>
        </row>
        <row r="313">
          <cell r="A313" t="str">
            <v>Y1</v>
          </cell>
          <cell r="B313" t="str">
            <v>F06</v>
          </cell>
          <cell r="C313" t="str">
            <v>SYBR</v>
          </cell>
          <cell r="D313" t="str">
            <v>Unkn</v>
          </cell>
          <cell r="E313">
            <v>14</v>
          </cell>
          <cell r="F313">
            <v>14.067075442154634</v>
          </cell>
          <cell r="G313">
            <v>14.121013810231942</v>
          </cell>
          <cell r="H313">
            <v>6.0245123556882017E-2</v>
          </cell>
          <cell r="I313">
            <v>44118064.571986981</v>
          </cell>
          <cell r="J313">
            <v>551475.80714983726</v>
          </cell>
          <cell r="K313">
            <v>47299048.872785874</v>
          </cell>
          <cell r="L313">
            <v>7.6748524076838196</v>
          </cell>
          <cell r="M313">
            <v>45690160.404086895</v>
          </cell>
          <cell r="N313">
            <v>1782442.0917615523</v>
          </cell>
        </row>
        <row r="314">
          <cell r="A314" t="str">
            <v>10-1 Std.</v>
          </cell>
          <cell r="B314" t="str">
            <v>G01</v>
          </cell>
          <cell r="C314" t="str">
            <v>SYBR</v>
          </cell>
          <cell r="D314" t="str">
            <v>Std</v>
          </cell>
          <cell r="E314">
            <v>15</v>
          </cell>
          <cell r="F314" t="str">
            <v>N/A</v>
          </cell>
          <cell r="G314">
            <v>0</v>
          </cell>
          <cell r="H314" t="str">
            <v>N/A</v>
          </cell>
          <cell r="I314">
            <v>0</v>
          </cell>
          <cell r="J314">
            <v>821000000</v>
          </cell>
          <cell r="K314">
            <v>821000000</v>
          </cell>
          <cell r="L314">
            <v>8.9143431571194416</v>
          </cell>
          <cell r="M314">
            <v>0</v>
          </cell>
          <cell r="N314">
            <v>0</v>
          </cell>
        </row>
        <row r="315">
          <cell r="A315" t="str">
            <v>10-1 Std.</v>
          </cell>
          <cell r="B315" t="str">
            <v>G02</v>
          </cell>
          <cell r="C315" t="str">
            <v>SYBR</v>
          </cell>
          <cell r="D315" t="str">
            <v>Std</v>
          </cell>
          <cell r="E315">
            <v>15</v>
          </cell>
          <cell r="F315">
            <v>9.2661449338044264</v>
          </cell>
          <cell r="G315">
            <v>9.8934501883377646</v>
          </cell>
          <cell r="H315">
            <v>0.88714359870895332</v>
          </cell>
          <cell r="I315">
            <v>0</v>
          </cell>
          <cell r="J315">
            <v>821000000</v>
          </cell>
          <cell r="K315">
            <v>821000000</v>
          </cell>
          <cell r="L315">
            <v>8.9143431571194416</v>
          </cell>
          <cell r="M315">
            <v>821000000</v>
          </cell>
          <cell r="N315">
            <v>0</v>
          </cell>
        </row>
        <row r="316">
          <cell r="A316" t="str">
            <v>10-1 Std.</v>
          </cell>
          <cell r="B316" t="str">
            <v>G03</v>
          </cell>
          <cell r="C316" t="str">
            <v>SYBR</v>
          </cell>
          <cell r="D316" t="str">
            <v>Std</v>
          </cell>
          <cell r="E316">
            <v>15</v>
          </cell>
          <cell r="F316">
            <v>10.520755442871103</v>
          </cell>
          <cell r="G316">
            <v>9.8934501883377646</v>
          </cell>
          <cell r="H316">
            <v>0.88714359870895332</v>
          </cell>
          <cell r="I316">
            <v>0</v>
          </cell>
          <cell r="J316">
            <v>821000000</v>
          </cell>
          <cell r="K316">
            <v>821000000</v>
          </cell>
          <cell r="L316">
            <v>8.9143431571194416</v>
          </cell>
          <cell r="M316">
            <v>821000000</v>
          </cell>
          <cell r="N316">
            <v>0</v>
          </cell>
        </row>
        <row r="317">
          <cell r="A317" t="str">
            <v>10-2 Std.</v>
          </cell>
          <cell r="B317" t="str">
            <v>H01</v>
          </cell>
          <cell r="C317" t="str">
            <v>SYBR</v>
          </cell>
          <cell r="D317" t="str">
            <v>Std</v>
          </cell>
          <cell r="E317">
            <v>16</v>
          </cell>
          <cell r="F317">
            <v>14.337460705774346</v>
          </cell>
          <cell r="G317">
            <v>13.317706298675766</v>
          </cell>
          <cell r="H317">
            <v>0.98815445876102526</v>
          </cell>
          <cell r="I317">
            <v>0</v>
          </cell>
          <cell r="J317">
            <v>82100000</v>
          </cell>
          <cell r="K317">
            <v>82100000</v>
          </cell>
          <cell r="L317">
            <v>7.9143431571194407</v>
          </cell>
          <cell r="M317">
            <v>82100000</v>
          </cell>
          <cell r="N317">
            <v>0</v>
          </cell>
        </row>
        <row r="318">
          <cell r="A318" t="str">
            <v>10-2 Std.</v>
          </cell>
          <cell r="B318" t="str">
            <v>H02</v>
          </cell>
          <cell r="C318" t="str">
            <v>SYBR</v>
          </cell>
          <cell r="D318" t="str">
            <v>Std</v>
          </cell>
          <cell r="E318">
            <v>16</v>
          </cell>
          <cell r="F318">
            <v>12.364517752759102</v>
          </cell>
          <cell r="G318">
            <v>13.317706298675766</v>
          </cell>
          <cell r="H318">
            <v>0.98815445876102526</v>
          </cell>
          <cell r="I318">
            <v>0</v>
          </cell>
          <cell r="J318">
            <v>82100000</v>
          </cell>
          <cell r="K318">
            <v>82100000</v>
          </cell>
          <cell r="L318">
            <v>7.9143431571194407</v>
          </cell>
          <cell r="M318">
            <v>82100000</v>
          </cell>
          <cell r="N318">
            <v>0</v>
          </cell>
        </row>
        <row r="319">
          <cell r="A319" t="str">
            <v>10-2 Std.</v>
          </cell>
          <cell r="B319" t="str">
            <v>H03</v>
          </cell>
          <cell r="C319" t="str">
            <v>SYBR</v>
          </cell>
          <cell r="D319" t="str">
            <v>Std</v>
          </cell>
          <cell r="E319">
            <v>16</v>
          </cell>
          <cell r="F319">
            <v>13.25114043749385</v>
          </cell>
          <cell r="G319">
            <v>13.317706298675766</v>
          </cell>
          <cell r="H319">
            <v>0.98815445876102526</v>
          </cell>
          <cell r="I319">
            <v>0</v>
          </cell>
          <cell r="J319">
            <v>82100000</v>
          </cell>
          <cell r="K319">
            <v>82100000</v>
          </cell>
          <cell r="L319">
            <v>7.9143431571194407</v>
          </cell>
          <cell r="M319">
            <v>82100000</v>
          </cell>
          <cell r="N319">
            <v>0</v>
          </cell>
        </row>
        <row r="320">
          <cell r="A320" t="str">
            <v>10-3 Std.</v>
          </cell>
          <cell r="B320" t="str">
            <v>A07</v>
          </cell>
          <cell r="C320" t="str">
            <v>SYBR</v>
          </cell>
          <cell r="D320" t="str">
            <v>Std</v>
          </cell>
          <cell r="E320">
            <v>17</v>
          </cell>
          <cell r="F320">
            <v>16.582241424429618</v>
          </cell>
          <cell r="G320">
            <v>16.260106765350219</v>
          </cell>
          <cell r="H320">
            <v>0.39553153777140676</v>
          </cell>
          <cell r="I320">
            <v>0</v>
          </cell>
          <cell r="J320">
            <v>8210000</v>
          </cell>
          <cell r="K320">
            <v>8210000</v>
          </cell>
          <cell r="L320">
            <v>6.9143431571194407</v>
          </cell>
          <cell r="M320">
            <v>8210000</v>
          </cell>
          <cell r="N320">
            <v>0</v>
          </cell>
        </row>
        <row r="321">
          <cell r="A321" t="str">
            <v>10-3 Std.</v>
          </cell>
          <cell r="B321" t="str">
            <v>A08</v>
          </cell>
          <cell r="C321" t="str">
            <v>SYBR</v>
          </cell>
          <cell r="D321" t="str">
            <v>Std</v>
          </cell>
          <cell r="E321">
            <v>17</v>
          </cell>
          <cell r="F321">
            <v>16.379426923827843</v>
          </cell>
          <cell r="G321">
            <v>16.260106765350219</v>
          </cell>
          <cell r="H321">
            <v>0.39553153777140676</v>
          </cell>
          <cell r="I321">
            <v>0</v>
          </cell>
          <cell r="J321">
            <v>8210000</v>
          </cell>
          <cell r="K321">
            <v>8210000</v>
          </cell>
          <cell r="L321">
            <v>6.9143431571194407</v>
          </cell>
          <cell r="M321">
            <v>8210000</v>
          </cell>
          <cell r="N321">
            <v>0</v>
          </cell>
        </row>
        <row r="322">
          <cell r="A322" t="str">
            <v>10-3 Std.</v>
          </cell>
          <cell r="B322" t="str">
            <v>A09</v>
          </cell>
          <cell r="C322" t="str">
            <v>SYBR</v>
          </cell>
          <cell r="D322" t="str">
            <v>Std</v>
          </cell>
          <cell r="E322">
            <v>17</v>
          </cell>
          <cell r="F322">
            <v>15.818651947793199</v>
          </cell>
          <cell r="G322">
            <v>16.260106765350219</v>
          </cell>
          <cell r="H322">
            <v>0.39553153777140676</v>
          </cell>
          <cell r="I322">
            <v>0</v>
          </cell>
          <cell r="J322">
            <v>8210000</v>
          </cell>
          <cell r="K322">
            <v>8210000</v>
          </cell>
          <cell r="L322">
            <v>6.9143431571194407</v>
          </cell>
          <cell r="M322">
            <v>8210000</v>
          </cell>
          <cell r="N322">
            <v>0</v>
          </cell>
        </row>
        <row r="323">
          <cell r="A323" t="str">
            <v>10-4 Std.</v>
          </cell>
          <cell r="B323" t="str">
            <v>B07</v>
          </cell>
          <cell r="C323" t="str">
            <v>SYBR</v>
          </cell>
          <cell r="D323" t="str">
            <v>Std</v>
          </cell>
          <cell r="E323">
            <v>18</v>
          </cell>
          <cell r="F323">
            <v>19.972945187344028</v>
          </cell>
          <cell r="G323">
            <v>20.433764989129227</v>
          </cell>
          <cell r="H323">
            <v>0.41795081180109916</v>
          </cell>
          <cell r="I323">
            <v>0</v>
          </cell>
          <cell r="J323">
            <v>821000</v>
          </cell>
          <cell r="K323">
            <v>821000</v>
          </cell>
          <cell r="L323">
            <v>5.9143431571194407</v>
          </cell>
          <cell r="M323">
            <v>821000</v>
          </cell>
          <cell r="N323">
            <v>0</v>
          </cell>
        </row>
        <row r="324">
          <cell r="A324" t="str">
            <v>10-4 Std.</v>
          </cell>
          <cell r="B324" t="str">
            <v>B08</v>
          </cell>
          <cell r="C324" t="str">
            <v>SYBR</v>
          </cell>
          <cell r="D324" t="str">
            <v>Std</v>
          </cell>
          <cell r="E324">
            <v>18</v>
          </cell>
          <cell r="F324">
            <v>20.788338950027875</v>
          </cell>
          <cell r="G324">
            <v>20.433764989129227</v>
          </cell>
          <cell r="H324">
            <v>0.41795081180109916</v>
          </cell>
          <cell r="I324">
            <v>0</v>
          </cell>
          <cell r="J324">
            <v>821000</v>
          </cell>
          <cell r="K324">
            <v>821000</v>
          </cell>
          <cell r="L324">
            <v>5.9143431571194407</v>
          </cell>
          <cell r="M324">
            <v>821000</v>
          </cell>
          <cell r="N324">
            <v>0</v>
          </cell>
        </row>
        <row r="325">
          <cell r="A325" t="str">
            <v>10-4 Std.</v>
          </cell>
          <cell r="B325" t="str">
            <v>B09</v>
          </cell>
          <cell r="C325" t="str">
            <v>SYBR</v>
          </cell>
          <cell r="D325" t="str">
            <v>Std</v>
          </cell>
          <cell r="E325">
            <v>18</v>
          </cell>
          <cell r="F325">
            <v>20.540010830015774</v>
          </cell>
          <cell r="G325">
            <v>20.433764989129227</v>
          </cell>
          <cell r="H325">
            <v>0.41795081180109916</v>
          </cell>
          <cell r="I325">
            <v>0</v>
          </cell>
          <cell r="J325">
            <v>821000</v>
          </cell>
          <cell r="K325">
            <v>821000</v>
          </cell>
          <cell r="L325">
            <v>5.9143431571194407</v>
          </cell>
          <cell r="M325">
            <v>821000</v>
          </cell>
          <cell r="N325">
            <v>0</v>
          </cell>
        </row>
        <row r="326">
          <cell r="A326" t="str">
            <v>10-5 Std.</v>
          </cell>
          <cell r="B326" t="str">
            <v>C07</v>
          </cell>
          <cell r="C326" t="str">
            <v>SYBR</v>
          </cell>
          <cell r="D326" t="str">
            <v>Std</v>
          </cell>
          <cell r="E326">
            <v>19</v>
          </cell>
          <cell r="F326">
            <v>24.016765318581911</v>
          </cell>
          <cell r="G326">
            <v>23.948249845171244</v>
          </cell>
          <cell r="H326">
            <v>0.75974705882696103</v>
          </cell>
          <cell r="I326">
            <v>0</v>
          </cell>
          <cell r="J326">
            <v>82100</v>
          </cell>
          <cell r="K326">
            <v>82100</v>
          </cell>
          <cell r="L326">
            <v>4.9143431571194407</v>
          </cell>
          <cell r="M326">
            <v>82100</v>
          </cell>
          <cell r="N326">
            <v>0</v>
          </cell>
        </row>
        <row r="327">
          <cell r="A327" t="str">
            <v>10-5 Std.</v>
          </cell>
          <cell r="B327" t="str">
            <v>C08</v>
          </cell>
          <cell r="C327" t="str">
            <v>SYBR</v>
          </cell>
          <cell r="D327" t="str">
            <v>Std</v>
          </cell>
          <cell r="E327">
            <v>19</v>
          </cell>
          <cell r="F327">
            <v>24.671418550982743</v>
          </cell>
          <cell r="G327">
            <v>23.948249845171244</v>
          </cell>
          <cell r="H327">
            <v>0.75974705882696103</v>
          </cell>
          <cell r="I327">
            <v>0</v>
          </cell>
          <cell r="J327">
            <v>82100</v>
          </cell>
          <cell r="K327">
            <v>82100</v>
          </cell>
          <cell r="L327">
            <v>4.9143431571194407</v>
          </cell>
          <cell r="M327">
            <v>82100</v>
          </cell>
          <cell r="N327">
            <v>0</v>
          </cell>
        </row>
        <row r="328">
          <cell r="A328" t="str">
            <v>10-5 Std.</v>
          </cell>
          <cell r="B328" t="str">
            <v>C09</v>
          </cell>
          <cell r="C328" t="str">
            <v>SYBR</v>
          </cell>
          <cell r="D328" t="str">
            <v>Std</v>
          </cell>
          <cell r="E328">
            <v>19</v>
          </cell>
          <cell r="F328">
            <v>23.156565665949081</v>
          </cell>
          <cell r="G328">
            <v>23.948249845171244</v>
          </cell>
          <cell r="H328">
            <v>0.75974705882696103</v>
          </cell>
          <cell r="I328">
            <v>0</v>
          </cell>
          <cell r="J328">
            <v>82100</v>
          </cell>
          <cell r="K328">
            <v>82100</v>
          </cell>
          <cell r="L328">
            <v>4.9143431571194407</v>
          </cell>
          <cell r="M328">
            <v>82100</v>
          </cell>
          <cell r="N328">
            <v>0</v>
          </cell>
        </row>
        <row r="329">
          <cell r="A329" t="str">
            <v>Con</v>
          </cell>
          <cell r="B329" t="str">
            <v>D07</v>
          </cell>
          <cell r="C329" t="str">
            <v>SYBR</v>
          </cell>
          <cell r="D329" t="str">
            <v>NTC</v>
          </cell>
          <cell r="E329">
            <v>20</v>
          </cell>
          <cell r="F329">
            <v>25.854741730279009</v>
          </cell>
          <cell r="G329">
            <v>24.919051479666535</v>
          </cell>
          <cell r="H329">
            <v>0.83779035583823058</v>
          </cell>
          <cell r="I329">
            <v>0</v>
          </cell>
          <cell r="J329">
            <v>0</v>
          </cell>
          <cell r="K329">
            <v>0</v>
          </cell>
          <cell r="L329" t="e">
            <v>#NUM!</v>
          </cell>
          <cell r="M329">
            <v>0</v>
          </cell>
          <cell r="N329">
            <v>0</v>
          </cell>
        </row>
        <row r="330">
          <cell r="A330" t="str">
            <v>Con</v>
          </cell>
          <cell r="B330" t="str">
            <v>D08</v>
          </cell>
          <cell r="C330" t="str">
            <v>SYBR</v>
          </cell>
          <cell r="D330" t="str">
            <v>NTC</v>
          </cell>
          <cell r="E330">
            <v>20</v>
          </cell>
          <cell r="F330">
            <v>24.663939747406896</v>
          </cell>
          <cell r="G330">
            <v>24.919051479666535</v>
          </cell>
          <cell r="H330">
            <v>0.83779035583823058</v>
          </cell>
          <cell r="I330">
            <v>0</v>
          </cell>
          <cell r="J330">
            <v>0</v>
          </cell>
          <cell r="K330">
            <v>0</v>
          </cell>
          <cell r="L330" t="e">
            <v>#NUM!</v>
          </cell>
          <cell r="M330">
            <v>0</v>
          </cell>
          <cell r="N330">
            <v>0</v>
          </cell>
        </row>
        <row r="331">
          <cell r="A331" t="str">
            <v>Con</v>
          </cell>
          <cell r="B331" t="str">
            <v>D09</v>
          </cell>
          <cell r="C331" t="str">
            <v>SYBR</v>
          </cell>
          <cell r="D331" t="str">
            <v>NTC</v>
          </cell>
          <cell r="E331">
            <v>20</v>
          </cell>
          <cell r="F331">
            <v>24.238472961313693</v>
          </cell>
          <cell r="G331">
            <v>24.919051479666535</v>
          </cell>
          <cell r="H331">
            <v>0.83779035583823058</v>
          </cell>
          <cell r="I331">
            <v>0</v>
          </cell>
          <cell r="J331">
            <v>0</v>
          </cell>
          <cell r="K331">
            <v>0</v>
          </cell>
          <cell r="L331" t="e">
            <v>#NUM!</v>
          </cell>
          <cell r="M331">
            <v>0</v>
          </cell>
          <cell r="N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</row>
        <row r="333">
          <cell r="A333" t="str">
            <v>Fifth Batch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A334" t="str">
            <v>Y15</v>
          </cell>
          <cell r="B334" t="str">
            <v>A01</v>
          </cell>
          <cell r="C334" t="str">
            <v>SYBR</v>
          </cell>
          <cell r="D334" t="str">
            <v>Unkn</v>
          </cell>
          <cell r="E334">
            <v>1</v>
          </cell>
          <cell r="F334">
            <v>20.974796519296852</v>
          </cell>
          <cell r="G334">
            <v>20.158964057219858</v>
          </cell>
          <cell r="H334">
            <v>1.5888077013192186</v>
          </cell>
          <cell r="I334">
            <v>2855193.2514441153</v>
          </cell>
          <cell r="J334">
            <v>35689.915643051441</v>
          </cell>
          <cell r="K334">
            <v>1802415.1816328689</v>
          </cell>
          <cell r="L334">
            <v>6.255854836767047</v>
          </cell>
          <cell r="M334">
            <v>3783604.6687569492</v>
          </cell>
          <cell r="N334">
            <v>3597650.172219784</v>
          </cell>
        </row>
        <row r="335">
          <cell r="A335" t="str">
            <v>Y15</v>
          </cell>
          <cell r="B335" t="str">
            <v>A02</v>
          </cell>
          <cell r="C335" t="str">
            <v>SYBR</v>
          </cell>
          <cell r="D335" t="str">
            <v>Unkn</v>
          </cell>
          <cell r="E335">
            <v>1</v>
          </cell>
          <cell r="F335">
            <v>18.327979677027109</v>
          </cell>
          <cell r="G335">
            <v>20.158964057219858</v>
          </cell>
          <cell r="H335">
            <v>1.5888077013192186</v>
          </cell>
          <cell r="I335">
            <v>2855193.2514441153</v>
          </cell>
          <cell r="J335">
            <v>35689.915643051441</v>
          </cell>
          <cell r="K335">
            <v>7936358.9471550817</v>
          </cell>
          <cell r="L335">
            <v>6.899621301943931</v>
          </cell>
          <cell r="M335">
            <v>3783604.6687569492</v>
          </cell>
          <cell r="N335">
            <v>3597650.172219784</v>
          </cell>
        </row>
        <row r="336">
          <cell r="A336" t="str">
            <v>Y15</v>
          </cell>
          <cell r="B336" t="str">
            <v>A03</v>
          </cell>
          <cell r="C336" t="str">
            <v>SYBR</v>
          </cell>
          <cell r="D336" t="str">
            <v>Unkn</v>
          </cell>
          <cell r="E336">
            <v>1</v>
          </cell>
          <cell r="F336">
            <v>21.174115975335607</v>
          </cell>
          <cell r="G336">
            <v>20.158964057219858</v>
          </cell>
          <cell r="H336">
            <v>1.5888077013192186</v>
          </cell>
          <cell r="I336">
            <v>2855193.2514441153</v>
          </cell>
          <cell r="J336">
            <v>35689.915643051441</v>
          </cell>
          <cell r="K336">
            <v>1612039.8774828978</v>
          </cell>
          <cell r="L336">
            <v>6.2073757808664451</v>
          </cell>
          <cell r="M336">
            <v>3783604.6687569492</v>
          </cell>
          <cell r="N336">
            <v>3597650.172219784</v>
          </cell>
        </row>
        <row r="337">
          <cell r="A337" t="str">
            <v>Y17</v>
          </cell>
          <cell r="B337" t="str">
            <v>B01</v>
          </cell>
          <cell r="C337" t="str">
            <v>SYBR</v>
          </cell>
          <cell r="D337" t="str">
            <v>Unkn</v>
          </cell>
          <cell r="E337">
            <v>2</v>
          </cell>
          <cell r="F337">
            <v>23.4169449530667</v>
          </cell>
          <cell r="G337">
            <v>23.372003880460841</v>
          </cell>
          <cell r="H337">
            <v>4.8606853827724061E-2</v>
          </cell>
          <cell r="I337">
            <v>474714.29017794644</v>
          </cell>
          <cell r="J337">
            <v>5933.9286272243307</v>
          </cell>
          <cell r="K337">
            <v>72204.339843478214</v>
          </cell>
          <cell r="L337">
            <v>4.8585633016337901</v>
          </cell>
          <cell r="M337">
            <v>74785.289566924141</v>
          </cell>
          <cell r="N337">
            <v>2812.8731996389051</v>
          </cell>
        </row>
        <row r="338">
          <cell r="A338" t="str">
            <v>Y17</v>
          </cell>
          <cell r="B338" t="str">
            <v>B02</v>
          </cell>
          <cell r="C338" t="str">
            <v>SYBR</v>
          </cell>
          <cell r="D338" t="str">
            <v>Unkn</v>
          </cell>
          <cell r="E338">
            <v>2</v>
          </cell>
          <cell r="F338">
            <v>23.378651229276954</v>
          </cell>
          <cell r="G338">
            <v>23.372003880460841</v>
          </cell>
          <cell r="H338">
            <v>4.8606853827724061E-2</v>
          </cell>
          <cell r="I338">
            <v>474714.29017794644</v>
          </cell>
          <cell r="J338">
            <v>5933.9286272243307</v>
          </cell>
          <cell r="K338">
            <v>74368.052646457232</v>
          </cell>
          <cell r="L338">
            <v>4.8713864094830379</v>
          </cell>
          <cell r="M338">
            <v>74785.289566924141</v>
          </cell>
          <cell r="N338">
            <v>2812.8731996389051</v>
          </cell>
        </row>
        <row r="339">
          <cell r="A339" t="str">
            <v>Y17</v>
          </cell>
          <cell r="B339" t="str">
            <v>B03</v>
          </cell>
          <cell r="C339" t="str">
            <v>SYBR</v>
          </cell>
          <cell r="D339" t="str">
            <v>Unkn</v>
          </cell>
          <cell r="E339">
            <v>2</v>
          </cell>
          <cell r="F339">
            <v>23.320415459038866</v>
          </cell>
          <cell r="G339">
            <v>23.372003880460841</v>
          </cell>
          <cell r="H339">
            <v>4.8606853827724061E-2</v>
          </cell>
          <cell r="I339">
            <v>474714.29017794644</v>
          </cell>
          <cell r="J339">
            <v>5933.9286272243307</v>
          </cell>
          <cell r="K339">
            <v>77783.476210836976</v>
          </cell>
          <cell r="L339">
            <v>4.8908873482412307</v>
          </cell>
          <cell r="M339">
            <v>74785.289566924141</v>
          </cell>
          <cell r="N339">
            <v>2812.8731996389051</v>
          </cell>
        </row>
        <row r="340">
          <cell r="A340" t="str">
            <v>Y20</v>
          </cell>
          <cell r="B340" t="str">
            <v>C01</v>
          </cell>
          <cell r="C340" t="str">
            <v>SYBR</v>
          </cell>
          <cell r="D340" t="str">
            <v>Unkn</v>
          </cell>
          <cell r="E340">
            <v>3</v>
          </cell>
          <cell r="F340">
            <v>10.334616268950962</v>
          </cell>
          <cell r="G340">
            <v>10.051124975887769</v>
          </cell>
          <cell r="H340">
            <v>0.30495140555870642</v>
          </cell>
          <cell r="I340">
            <v>807078190.0184952</v>
          </cell>
          <cell r="J340">
            <v>10088477.37523119</v>
          </cell>
          <cell r="K340">
            <v>1735147152.1005926</v>
          </cell>
          <cell r="L340">
            <v>9.2393363117697316</v>
          </cell>
          <cell r="M340">
            <v>2199636572.1369872</v>
          </cell>
          <cell r="N340">
            <v>524766526.30264479</v>
          </cell>
        </row>
        <row r="341">
          <cell r="A341" t="str">
            <v>Y20</v>
          </cell>
          <cell r="B341" t="str">
            <v>C02</v>
          </cell>
          <cell r="C341" t="str">
            <v>SYBR</v>
          </cell>
          <cell r="D341" t="str">
            <v>Unkn</v>
          </cell>
          <cell r="E341">
            <v>3</v>
          </cell>
          <cell r="F341">
            <v>10.09026568821236</v>
          </cell>
          <cell r="G341">
            <v>10.051124975887769</v>
          </cell>
          <cell r="H341">
            <v>0.30495140555870642</v>
          </cell>
          <cell r="I341">
            <v>807078190.0184952</v>
          </cell>
          <cell r="J341">
            <v>10088477.37523119</v>
          </cell>
          <cell r="K341">
            <v>2094884114.3133252</v>
          </cell>
          <cell r="L341">
            <v>9.3211600034807027</v>
          </cell>
          <cell r="M341">
            <v>2199636572.1369872</v>
          </cell>
          <cell r="N341">
            <v>524766526.30264479</v>
          </cell>
        </row>
        <row r="342">
          <cell r="A342" t="str">
            <v>Y20</v>
          </cell>
          <cell r="B342" t="str">
            <v>C03</v>
          </cell>
          <cell r="C342" t="str">
            <v>SYBR</v>
          </cell>
          <cell r="D342" t="str">
            <v>Unkn</v>
          </cell>
          <cell r="E342">
            <v>3</v>
          </cell>
          <cell r="F342">
            <v>9.7284929704999836</v>
          </cell>
          <cell r="G342">
            <v>10.051124975887769</v>
          </cell>
          <cell r="H342">
            <v>0.30495140555870642</v>
          </cell>
          <cell r="I342">
            <v>807078190.0184952</v>
          </cell>
          <cell r="J342">
            <v>10088477.37523119</v>
          </cell>
          <cell r="K342">
            <v>2768878449.9970446</v>
          </cell>
          <cell r="L342">
            <v>9.4423038912261763</v>
          </cell>
          <cell r="M342">
            <v>2199636572.1369872</v>
          </cell>
          <cell r="N342">
            <v>524766526.30264479</v>
          </cell>
        </row>
        <row r="343">
          <cell r="A343" t="str">
            <v>Y23</v>
          </cell>
          <cell r="B343" t="str">
            <v>D01</v>
          </cell>
          <cell r="C343" t="str">
            <v>SYBR</v>
          </cell>
          <cell r="D343" t="str">
            <v>Unkn</v>
          </cell>
          <cell r="E343">
            <v>4</v>
          </cell>
          <cell r="F343">
            <v>12.18239504180438</v>
          </cell>
          <cell r="G343">
            <v>12.102722547267305</v>
          </cell>
          <cell r="H343">
            <v>0.25375159150842558</v>
          </cell>
          <cell r="I343">
            <v>256671111.64389741</v>
          </cell>
          <cell r="J343">
            <v>3208388.8955487176</v>
          </cell>
          <cell r="K343">
            <v>247952340.57797751</v>
          </cell>
          <cell r="L343">
            <v>8.3943682122250411</v>
          </cell>
          <cell r="M343">
            <v>261049940.0423483</v>
          </cell>
          <cell r="N343">
            <v>38097277.012469761</v>
          </cell>
        </row>
        <row r="344">
          <cell r="A344" t="str">
            <v>Y23</v>
          </cell>
          <cell r="B344" t="str">
            <v>D02</v>
          </cell>
          <cell r="C344" t="str">
            <v>SYBR</v>
          </cell>
          <cell r="D344" t="str">
            <v>Unkn</v>
          </cell>
          <cell r="E344">
            <v>4</v>
          </cell>
          <cell r="F344">
            <v>11.818695615484105</v>
          </cell>
          <cell r="G344">
            <v>12.102722547267305</v>
          </cell>
          <cell r="H344">
            <v>0.25375159150842558</v>
          </cell>
          <cell r="I344">
            <v>256671111.64389741</v>
          </cell>
          <cell r="J344">
            <v>3208388.8955487176</v>
          </cell>
          <cell r="K344">
            <v>303968262.48198813</v>
          </cell>
          <cell r="L344">
            <v>8.4828282410150528</v>
          </cell>
          <cell r="M344">
            <v>261049940.0423483</v>
          </cell>
          <cell r="N344">
            <v>38097277.012469761</v>
          </cell>
        </row>
        <row r="345">
          <cell r="A345" t="str">
            <v>Y23</v>
          </cell>
          <cell r="B345" t="str">
            <v>D03</v>
          </cell>
          <cell r="C345" t="str">
            <v>SYBR</v>
          </cell>
          <cell r="D345" t="str">
            <v>Unkn</v>
          </cell>
          <cell r="E345">
            <v>4</v>
          </cell>
          <cell r="F345">
            <v>12.307076984513426</v>
          </cell>
          <cell r="G345">
            <v>12.102722547267305</v>
          </cell>
          <cell r="H345">
            <v>0.25375159150842558</v>
          </cell>
          <cell r="I345">
            <v>256671111.64389741</v>
          </cell>
          <cell r="J345">
            <v>3208388.8955487176</v>
          </cell>
          <cell r="K345">
            <v>231229217.06707931</v>
          </cell>
          <cell r="L345">
            <v>8.3640427086815627</v>
          </cell>
          <cell r="M345">
            <v>261049940.0423483</v>
          </cell>
          <cell r="N345">
            <v>38097277.012469761</v>
          </cell>
        </row>
        <row r="346">
          <cell r="A346" t="str">
            <v>Y24</v>
          </cell>
          <cell r="B346" t="str">
            <v>E01</v>
          </cell>
          <cell r="C346" t="str">
            <v>SYBR</v>
          </cell>
          <cell r="D346" t="str">
            <v>Unkn</v>
          </cell>
          <cell r="E346">
            <v>5</v>
          </cell>
          <cell r="F346">
            <v>9.9768375951856427</v>
          </cell>
          <cell r="G346">
            <v>9.8193871024297472</v>
          </cell>
          <cell r="H346">
            <v>0.31561743293199102</v>
          </cell>
          <cell r="I346">
            <v>918575813.52581191</v>
          </cell>
          <cell r="J346">
            <v>11482197.669072649</v>
          </cell>
          <cell r="K346">
            <v>852727537.43061709</v>
          </cell>
          <cell r="L346">
            <v>8.9308102880343814</v>
          </cell>
          <cell r="M346">
            <v>941381632.15714407</v>
          </cell>
          <cell r="N346">
            <v>173704390.89773971</v>
          </cell>
        </row>
        <row r="347">
          <cell r="A347" t="str">
            <v>Y24</v>
          </cell>
          <cell r="B347" t="str">
            <v>E02</v>
          </cell>
          <cell r="C347" t="str">
            <v>SYBR</v>
          </cell>
          <cell r="D347" t="str">
            <v>Unkn</v>
          </cell>
          <cell r="E347">
            <v>5</v>
          </cell>
          <cell r="F347">
            <v>10.025304387516748</v>
          </cell>
          <cell r="G347">
            <v>9.8193871024297472</v>
          </cell>
          <cell r="H347">
            <v>0.31561743293199102</v>
          </cell>
          <cell r="I347">
            <v>918575813.52581191</v>
          </cell>
          <cell r="J347">
            <v>11482197.669072649</v>
          </cell>
          <cell r="K347">
            <v>829892909.99331582</v>
          </cell>
          <cell r="L347">
            <v>8.9190220543042749</v>
          </cell>
          <cell r="M347">
            <v>941381632.15714407</v>
          </cell>
          <cell r="N347">
            <v>173704390.89773971</v>
          </cell>
        </row>
        <row r="348">
          <cell r="A348" t="str">
            <v>Y24</v>
          </cell>
          <cell r="B348" t="str">
            <v>E03</v>
          </cell>
          <cell r="C348" t="str">
            <v>SYBR</v>
          </cell>
          <cell r="D348" t="str">
            <v>Unkn</v>
          </cell>
          <cell r="E348">
            <v>5</v>
          </cell>
          <cell r="F348">
            <v>9.4560193245868511</v>
          </cell>
          <cell r="G348">
            <v>9.8193871024297472</v>
          </cell>
          <cell r="H348">
            <v>0.31561743293199102</v>
          </cell>
          <cell r="I348">
            <v>918575813.52581191</v>
          </cell>
          <cell r="J348">
            <v>11482197.669072649</v>
          </cell>
          <cell r="K348">
            <v>1141524449.0474992</v>
          </cell>
          <cell r="L348">
            <v>9.0574852175982272</v>
          </cell>
          <cell r="M348">
            <v>941381632.15714407</v>
          </cell>
          <cell r="N348">
            <v>173704390.89773971</v>
          </cell>
        </row>
        <row r="349">
          <cell r="A349" t="str">
            <v>Y25</v>
          </cell>
          <cell r="B349" t="str">
            <v>F01</v>
          </cell>
          <cell r="C349" t="str">
            <v>SYBR</v>
          </cell>
          <cell r="D349" t="str">
            <v>Unkn</v>
          </cell>
          <cell r="E349">
            <v>6</v>
          </cell>
          <cell r="F349">
            <v>10.830952312724033</v>
          </cell>
          <cell r="G349">
            <v>10.16244456104083</v>
          </cell>
          <cell r="H349">
            <v>1.2059292705380724</v>
          </cell>
          <cell r="I349">
            <v>758436437.97285151</v>
          </cell>
          <cell r="J349">
            <v>9480455.4746606443</v>
          </cell>
          <cell r="K349">
            <v>528530471.02045381</v>
          </cell>
          <cell r="L349">
            <v>8.7230700304600308</v>
          </cell>
          <cell r="M349">
            <v>905651583.8676995</v>
          </cell>
          <cell r="N349">
            <v>667152069.38906157</v>
          </cell>
        </row>
        <row r="350">
          <cell r="A350" t="str">
            <v>Y25</v>
          </cell>
          <cell r="B350" t="str">
            <v>F02</v>
          </cell>
          <cell r="C350" t="str">
            <v>SYBR</v>
          </cell>
          <cell r="D350" t="str">
            <v>Unkn</v>
          </cell>
          <cell r="E350">
            <v>6</v>
          </cell>
          <cell r="F350">
            <v>10.886060452701399</v>
          </cell>
          <cell r="G350">
            <v>10.16244456104083</v>
          </cell>
          <cell r="H350">
            <v>1.2059292705380724</v>
          </cell>
          <cell r="I350">
            <v>758436437.97285151</v>
          </cell>
          <cell r="J350">
            <v>9480455.4746606443</v>
          </cell>
          <cell r="K350">
            <v>512467665.99547768</v>
          </cell>
          <cell r="L350">
            <v>8.7096664689029417</v>
          </cell>
          <cell r="M350">
            <v>905651583.8676995</v>
          </cell>
          <cell r="N350">
            <v>667152069.38906157</v>
          </cell>
        </row>
        <row r="351">
          <cell r="A351" t="str">
            <v>Y25</v>
          </cell>
          <cell r="B351" t="str">
            <v>F03</v>
          </cell>
          <cell r="C351" t="str">
            <v>SYBR</v>
          </cell>
          <cell r="D351" t="str">
            <v>Unkn</v>
          </cell>
          <cell r="E351">
            <v>6</v>
          </cell>
          <cell r="F351">
            <v>8.7703209176970631</v>
          </cell>
          <cell r="G351">
            <v>10.16244456104083</v>
          </cell>
          <cell r="H351">
            <v>1.2059292705380724</v>
          </cell>
          <cell r="I351">
            <v>758436437.97285151</v>
          </cell>
          <cell r="J351">
            <v>9480455.4746606443</v>
          </cell>
          <cell r="K351">
            <v>1675956614.5871668</v>
          </cell>
          <cell r="L351">
            <v>9.2242627718782266</v>
          </cell>
          <cell r="M351">
            <v>905651583.8676995</v>
          </cell>
          <cell r="N351">
            <v>667152069.38906157</v>
          </cell>
        </row>
        <row r="352">
          <cell r="A352" t="str">
            <v>Y26</v>
          </cell>
          <cell r="B352" t="str">
            <v>G01</v>
          </cell>
          <cell r="C352" t="str">
            <v>SYBR</v>
          </cell>
          <cell r="D352" t="str">
            <v>Unkn</v>
          </cell>
          <cell r="E352">
            <v>7</v>
          </cell>
          <cell r="F352">
            <v>9.9138292495600506</v>
          </cell>
          <cell r="G352">
            <v>9.5198053085824466</v>
          </cell>
          <cell r="H352">
            <v>0.44001467062082106</v>
          </cell>
          <cell r="I352">
            <v>1085843955.6478257</v>
          </cell>
          <cell r="J352">
            <v>13573049.445597822</v>
          </cell>
          <cell r="K352">
            <v>2400169091.5231495</v>
          </cell>
          <cell r="L352">
            <v>9.3802418387651976</v>
          </cell>
          <cell r="M352">
            <v>3382039320.6617446</v>
          </cell>
          <cell r="N352">
            <v>1179292240.12729</v>
          </cell>
        </row>
        <row r="353">
          <cell r="A353" t="str">
            <v>Y26</v>
          </cell>
          <cell r="B353" t="str">
            <v>G02</v>
          </cell>
          <cell r="C353" t="str">
            <v>SYBR</v>
          </cell>
          <cell r="D353" t="str">
            <v>Unkn</v>
          </cell>
          <cell r="E353">
            <v>7</v>
          </cell>
          <cell r="F353">
            <v>9.6005913957072799</v>
          </cell>
          <cell r="G353">
            <v>9.5198053085824466</v>
          </cell>
          <cell r="H353">
            <v>0.44001467062082106</v>
          </cell>
          <cell r="I353">
            <v>1085843955.6478257</v>
          </cell>
          <cell r="J353">
            <v>13573049.445597822</v>
          </cell>
          <cell r="K353">
            <v>3055858575.9595842</v>
          </cell>
          <cell r="L353">
            <v>9.4851332513756486</v>
          </cell>
          <cell r="M353">
            <v>3382039320.6617446</v>
          </cell>
          <cell r="N353">
            <v>1179292240.12729</v>
          </cell>
        </row>
        <row r="354">
          <cell r="A354" t="str">
            <v>Y26</v>
          </cell>
          <cell r="B354" t="str">
            <v>G03</v>
          </cell>
          <cell r="C354" t="str">
            <v>SYBR</v>
          </cell>
          <cell r="D354" t="str">
            <v>Unkn</v>
          </cell>
          <cell r="E354">
            <v>7</v>
          </cell>
          <cell r="F354">
            <v>9.0449952804800109</v>
          </cell>
          <cell r="G354">
            <v>9.5198053085824466</v>
          </cell>
          <cell r="H354">
            <v>0.44001467062082106</v>
          </cell>
          <cell r="I354">
            <v>1085843955.6478257</v>
          </cell>
          <cell r="J354">
            <v>13573049.445597822</v>
          </cell>
          <cell r="K354">
            <v>4690090294.5025005</v>
          </cell>
          <cell r="L354">
            <v>9.6711812039148057</v>
          </cell>
          <cell r="M354">
            <v>3382039320.6617446</v>
          </cell>
          <cell r="N354">
            <v>1179292240.12729</v>
          </cell>
        </row>
        <row r="355">
          <cell r="A355" t="str">
            <v>Y27</v>
          </cell>
          <cell r="B355" t="str">
            <v>H01</v>
          </cell>
          <cell r="C355" t="str">
            <v>SYBR</v>
          </cell>
          <cell r="D355" t="str">
            <v>Unkn</v>
          </cell>
          <cell r="E355">
            <v>8</v>
          </cell>
          <cell r="F355">
            <v>11.154068412912563</v>
          </cell>
          <cell r="G355">
            <v>10.352443526337701</v>
          </cell>
          <cell r="H355">
            <v>0.72652949889731855</v>
          </cell>
          <cell r="I355">
            <v>682090520.06008887</v>
          </cell>
          <cell r="J355">
            <v>8526131.5007511117</v>
          </cell>
          <cell r="K355">
            <v>922429188.21300733</v>
          </cell>
          <cell r="L355">
            <v>8.9649330367837017</v>
          </cell>
          <cell r="M355">
            <v>1882873837.4861634</v>
          </cell>
          <cell r="N355">
            <v>917318142.32214034</v>
          </cell>
        </row>
        <row r="356">
          <cell r="A356" t="str">
            <v>Y27</v>
          </cell>
          <cell r="B356" t="str">
            <v>H02</v>
          </cell>
          <cell r="C356" t="str">
            <v>SYBR</v>
          </cell>
          <cell r="D356" t="str">
            <v>Unkn</v>
          </cell>
          <cell r="E356">
            <v>8</v>
          </cell>
          <cell r="F356">
            <v>10.165858225788691</v>
          </cell>
          <cell r="G356">
            <v>10.352443526337701</v>
          </cell>
          <cell r="H356">
            <v>0.72652949889731855</v>
          </cell>
          <cell r="I356">
            <v>682090520.06008887</v>
          </cell>
          <cell r="J356">
            <v>8526131.5007511117</v>
          </cell>
          <cell r="K356">
            <v>1976273035.8812175</v>
          </cell>
          <cell r="L356">
            <v>9.2958469452035377</v>
          </cell>
          <cell r="M356">
            <v>1882873837.4861634</v>
          </cell>
          <cell r="N356">
            <v>917318142.32214034</v>
          </cell>
        </row>
        <row r="357">
          <cell r="A357" t="str">
            <v>Y27</v>
          </cell>
          <cell r="B357" t="str">
            <v>H03</v>
          </cell>
          <cell r="C357" t="str">
            <v>SYBR</v>
          </cell>
          <cell r="D357" t="str">
            <v>Unkn</v>
          </cell>
          <cell r="E357">
            <v>8</v>
          </cell>
          <cell r="F357">
            <v>9.7374039403118484</v>
          </cell>
          <cell r="G357">
            <v>10.352443526337701</v>
          </cell>
          <cell r="H357">
            <v>0.72652949889731855</v>
          </cell>
          <cell r="I357">
            <v>682090520.06008887</v>
          </cell>
          <cell r="J357">
            <v>8526131.5007511117</v>
          </cell>
          <cell r="K357">
            <v>2749919288.364265</v>
          </cell>
          <cell r="L357">
            <v>9.4393199472366529</v>
          </cell>
          <cell r="M357">
            <v>1882873837.4861634</v>
          </cell>
          <cell r="N357">
            <v>917318142.32214034</v>
          </cell>
        </row>
        <row r="358">
          <cell r="A358" t="str">
            <v>Y30</v>
          </cell>
          <cell r="B358" t="str">
            <v>A04</v>
          </cell>
          <cell r="C358" t="str">
            <v>SYBR</v>
          </cell>
          <cell r="D358" t="str">
            <v>Unkn</v>
          </cell>
          <cell r="E358">
            <v>9</v>
          </cell>
          <cell r="F358">
            <v>9.8921583597474214</v>
          </cell>
          <cell r="G358">
            <v>9.9962015439161487</v>
          </cell>
          <cell r="H358">
            <v>0.30293822965221107</v>
          </cell>
          <cell r="I358">
            <v>832214436.46778274</v>
          </cell>
          <cell r="J358">
            <v>10402680.455847284</v>
          </cell>
          <cell r="K358">
            <v>2440611163.2885432</v>
          </cell>
          <cell r="L358">
            <v>9.3874985933911592</v>
          </cell>
          <cell r="M358">
            <v>2292162584.9315915</v>
          </cell>
          <cell r="N358">
            <v>503276812.91172004</v>
          </cell>
        </row>
        <row r="359">
          <cell r="A359" t="str">
            <v>Y30</v>
          </cell>
          <cell r="B359" t="str">
            <v>A05</v>
          </cell>
          <cell r="C359" t="str">
            <v>SYBR</v>
          </cell>
          <cell r="D359" t="str">
            <v>Unkn</v>
          </cell>
          <cell r="E359">
            <v>9</v>
          </cell>
          <cell r="F359">
            <v>9.7589951414082865</v>
          </cell>
          <cell r="G359">
            <v>9.9962015439161487</v>
          </cell>
          <cell r="H359">
            <v>0.30293822965221107</v>
          </cell>
          <cell r="I359">
            <v>832214436.46778274</v>
          </cell>
          <cell r="J359">
            <v>10402680.455847284</v>
          </cell>
          <cell r="K359">
            <v>2704518006.6971993</v>
          </cell>
          <cell r="L359">
            <v>9.4320898773229889</v>
          </cell>
          <cell r="M359">
            <v>2292162584.9315915</v>
          </cell>
          <cell r="N359">
            <v>503276812.91172004</v>
          </cell>
        </row>
        <row r="360">
          <cell r="A360" t="str">
            <v>Y30</v>
          </cell>
          <cell r="B360" t="str">
            <v>A06</v>
          </cell>
          <cell r="C360" t="str">
            <v>SYBR</v>
          </cell>
          <cell r="D360" t="str">
            <v>Unkn</v>
          </cell>
          <cell r="E360">
            <v>9</v>
          </cell>
          <cell r="F360">
            <v>10.337451130592736</v>
          </cell>
          <cell r="G360">
            <v>9.9962015439161487</v>
          </cell>
          <cell r="H360">
            <v>0.30293822965221107</v>
          </cell>
          <cell r="I360">
            <v>832214436.46778274</v>
          </cell>
          <cell r="J360">
            <v>10402680.455847284</v>
          </cell>
          <cell r="K360">
            <v>1731358584.8090312</v>
          </cell>
          <cell r="L360">
            <v>9.2383870247071886</v>
          </cell>
          <cell r="M360">
            <v>2292162584.9315915</v>
          </cell>
          <cell r="N360">
            <v>503276812.91172004</v>
          </cell>
        </row>
        <row r="361">
          <cell r="A361" t="str">
            <v>Y31</v>
          </cell>
          <cell r="B361" t="str">
            <v>B04</v>
          </cell>
          <cell r="C361" t="str">
            <v>SYBR</v>
          </cell>
          <cell r="D361" t="str">
            <v>Unkn</v>
          </cell>
          <cell r="E361">
            <v>10</v>
          </cell>
          <cell r="F361">
            <v>10.831287393508626</v>
          </cell>
          <cell r="G361">
            <v>10.553239163114918</v>
          </cell>
          <cell r="H361">
            <v>0.45496958642353758</v>
          </cell>
          <cell r="I361">
            <v>609742555.41597927</v>
          </cell>
          <cell r="J361">
            <v>7621781.9426997406</v>
          </cell>
          <cell r="K361">
            <v>1183096287.6715007</v>
          </cell>
          <cell r="L361">
            <v>9.0730200916293597</v>
          </cell>
          <cell r="M361">
            <v>1530815284.7744713</v>
          </cell>
          <cell r="N361">
            <v>577620046.27439106</v>
          </cell>
        </row>
        <row r="362">
          <cell r="A362" t="str">
            <v>Y31</v>
          </cell>
          <cell r="B362" t="str">
            <v>B05</v>
          </cell>
          <cell r="C362" t="str">
            <v>SYBR</v>
          </cell>
          <cell r="D362" t="str">
            <v>Unkn</v>
          </cell>
          <cell r="E362">
            <v>10</v>
          </cell>
          <cell r="F362">
            <v>10.800238636253805</v>
          </cell>
          <cell r="G362">
            <v>10.553239163114918</v>
          </cell>
          <cell r="H362">
            <v>0.45496958642353758</v>
          </cell>
          <cell r="I362">
            <v>609742555.41597927</v>
          </cell>
          <cell r="J362">
            <v>7621781.9426997406</v>
          </cell>
          <cell r="K362">
            <v>1211761462.1950424</v>
          </cell>
          <cell r="L362">
            <v>9.0834171364571148</v>
          </cell>
          <cell r="M362">
            <v>1530815284.7744713</v>
          </cell>
          <cell r="N362">
            <v>577620046.27439106</v>
          </cell>
        </row>
        <row r="363">
          <cell r="A363" t="str">
            <v>Y31</v>
          </cell>
          <cell r="B363" t="str">
            <v>B06</v>
          </cell>
          <cell r="C363" t="str">
            <v>SYBR</v>
          </cell>
          <cell r="D363" t="str">
            <v>Unkn</v>
          </cell>
          <cell r="E363">
            <v>10</v>
          </cell>
          <cell r="F363">
            <v>10.028191459582326</v>
          </cell>
          <cell r="G363">
            <v>10.553239163114918</v>
          </cell>
          <cell r="H363">
            <v>0.45496958642353758</v>
          </cell>
          <cell r="I363">
            <v>609742555.41597927</v>
          </cell>
          <cell r="J363">
            <v>7621781.9426997406</v>
          </cell>
          <cell r="K363">
            <v>2197588104.456871</v>
          </cell>
          <cell r="L363">
            <v>9.3419462955830905</v>
          </cell>
          <cell r="M363">
            <v>1530815284.7744713</v>
          </cell>
          <cell r="N363">
            <v>577620046.27439106</v>
          </cell>
        </row>
        <row r="364">
          <cell r="A364" t="str">
            <v>Y33</v>
          </cell>
          <cell r="B364" t="str">
            <v>C04</v>
          </cell>
          <cell r="C364" t="str">
            <v>SYBR</v>
          </cell>
          <cell r="D364" t="str">
            <v>Unkn</v>
          </cell>
          <cell r="E364">
            <v>11</v>
          </cell>
          <cell r="F364">
            <v>9.7693786065754367</v>
          </cell>
          <cell r="G364">
            <v>9.7587473088524881</v>
          </cell>
          <cell r="H364">
            <v>0.24165158310882739</v>
          </cell>
          <cell r="I364">
            <v>950212918.86601973</v>
          </cell>
          <cell r="J364">
            <v>11877661.485825246</v>
          </cell>
          <cell r="K364">
            <v>2682951678.1290736</v>
          </cell>
          <cell r="L364">
            <v>9.4286128507893885</v>
          </cell>
          <cell r="M364">
            <v>2736557512.9226298</v>
          </cell>
          <cell r="N364">
            <v>510759207.82093132</v>
          </cell>
        </row>
        <row r="365">
          <cell r="A365" t="str">
            <v>Y33</v>
          </cell>
          <cell r="B365" t="str">
            <v>C05</v>
          </cell>
          <cell r="C365" t="str">
            <v>SYBR</v>
          </cell>
          <cell r="D365" t="str">
            <v>Unkn</v>
          </cell>
          <cell r="E365">
            <v>11</v>
          </cell>
          <cell r="F365">
            <v>9.9949077856236475</v>
          </cell>
          <cell r="G365">
            <v>9.7587473088524881</v>
          </cell>
          <cell r="H365">
            <v>0.24165158310882739</v>
          </cell>
          <cell r="I365">
            <v>950212918.86601973</v>
          </cell>
          <cell r="J365">
            <v>11877661.485825246</v>
          </cell>
          <cell r="K365">
            <v>2254715387.8478141</v>
          </cell>
          <cell r="L365">
            <v>9.3530917287912771</v>
          </cell>
          <cell r="M365">
            <v>2736557512.9226298</v>
          </cell>
          <cell r="N365">
            <v>510759207.82093132</v>
          </cell>
        </row>
        <row r="366">
          <cell r="A366" t="str">
            <v>Y33</v>
          </cell>
          <cell r="B366" t="str">
            <v>C06</v>
          </cell>
          <cell r="C366" t="str">
            <v>SYBR</v>
          </cell>
          <cell r="D366" t="str">
            <v>Unkn</v>
          </cell>
          <cell r="E366">
            <v>11</v>
          </cell>
          <cell r="F366">
            <v>9.5119555343583819</v>
          </cell>
          <cell r="G366">
            <v>9.7587473088524881</v>
          </cell>
          <cell r="H366">
            <v>0.24165158310882739</v>
          </cell>
          <cell r="I366">
            <v>950212918.86601973</v>
          </cell>
          <cell r="J366">
            <v>11877661.485825246</v>
          </cell>
          <cell r="K366">
            <v>3272005472.7910023</v>
          </cell>
          <cell r="L366">
            <v>9.5148140214054422</v>
          </cell>
          <cell r="M366">
            <v>2736557512.9226298</v>
          </cell>
          <cell r="N366">
            <v>510759207.82093132</v>
          </cell>
        </row>
        <row r="367">
          <cell r="A367" t="str">
            <v>Y34</v>
          </cell>
          <cell r="B367" t="str">
            <v>D04</v>
          </cell>
          <cell r="C367" t="str">
            <v>SYBR</v>
          </cell>
          <cell r="D367" t="str">
            <v>Unkn</v>
          </cell>
          <cell r="E367">
            <v>12</v>
          </cell>
          <cell r="F367">
            <v>9.5238532207502047</v>
          </cell>
          <cell r="G367">
            <v>9.770101168016657</v>
          </cell>
          <cell r="H367">
            <v>0.21395337023577757</v>
          </cell>
          <cell r="I367">
            <v>944207563.07622874</v>
          </cell>
          <cell r="J367">
            <v>11802594.53845286</v>
          </cell>
          <cell r="K367">
            <v>3242126380.2054892</v>
          </cell>
          <cell r="L367">
            <v>9.5108299399252356</v>
          </cell>
          <cell r="M367">
            <v>2706588894.535768</v>
          </cell>
          <cell r="N367">
            <v>464921692.77926695</v>
          </cell>
        </row>
        <row r="368">
          <cell r="A368" t="str">
            <v>Y34</v>
          </cell>
          <cell r="B368" t="str">
            <v>D05</v>
          </cell>
          <cell r="C368" t="str">
            <v>SYBR</v>
          </cell>
          <cell r="D368" t="str">
            <v>Unkn</v>
          </cell>
          <cell r="E368">
            <v>12</v>
          </cell>
          <cell r="F368">
            <v>9.8759767798278979</v>
          </cell>
          <cell r="G368">
            <v>9.770101168016657</v>
          </cell>
          <cell r="H368">
            <v>0.21395337023577757</v>
          </cell>
          <cell r="I368">
            <v>944207563.07622874</v>
          </cell>
          <cell r="J368">
            <v>11802594.53845286</v>
          </cell>
          <cell r="K368">
            <v>2471252874.3534122</v>
          </cell>
          <cell r="L368">
            <v>9.3929171874568222</v>
          </cell>
          <cell r="M368">
            <v>2706588894.535768</v>
          </cell>
          <cell r="N368">
            <v>464921692.77926695</v>
          </cell>
        </row>
        <row r="369">
          <cell r="A369" t="str">
            <v>Y34</v>
          </cell>
          <cell r="B369" t="str">
            <v>D06</v>
          </cell>
          <cell r="C369" t="str">
            <v>SYBR</v>
          </cell>
          <cell r="D369" t="str">
            <v>Unkn</v>
          </cell>
          <cell r="E369">
            <v>12</v>
          </cell>
          <cell r="F369">
            <v>9.9104735034718647</v>
          </cell>
          <cell r="G369">
            <v>9.770101168016657</v>
          </cell>
          <cell r="H369">
            <v>0.21395337023577757</v>
          </cell>
          <cell r="I369">
            <v>944207563.07622874</v>
          </cell>
          <cell r="J369">
            <v>11802594.53845286</v>
          </cell>
          <cell r="K369">
            <v>2406387429.0484037</v>
          </cell>
          <cell r="L369">
            <v>9.3813655501660485</v>
          </cell>
          <cell r="M369">
            <v>2706588894.535768</v>
          </cell>
          <cell r="N369">
            <v>464921692.77926695</v>
          </cell>
        </row>
        <row r="370">
          <cell r="A370" t="str">
            <v>Y35</v>
          </cell>
          <cell r="B370" t="str">
            <v>E04</v>
          </cell>
          <cell r="C370" t="str">
            <v>SYBR</v>
          </cell>
          <cell r="D370" t="str">
            <v>Unkn</v>
          </cell>
          <cell r="E370">
            <v>13</v>
          </cell>
          <cell r="F370">
            <v>9.7350473159003634</v>
          </cell>
          <cell r="G370">
            <v>9.8027050585474296</v>
          </cell>
          <cell r="H370">
            <v>6.0142226615212409E-2</v>
          </cell>
          <cell r="I370">
            <v>927172655.61521113</v>
          </cell>
          <cell r="J370">
            <v>11589658.195190139</v>
          </cell>
          <cell r="K370">
            <v>2754920627.8395514</v>
          </cell>
          <cell r="L370">
            <v>9.440109090887308</v>
          </cell>
          <cell r="M370">
            <v>2616775688.0534263</v>
          </cell>
          <cell r="N370">
            <v>122566925.04200679</v>
          </cell>
        </row>
        <row r="371">
          <cell r="A371" t="str">
            <v>Y35</v>
          </cell>
          <cell r="B371" t="str">
            <v>E05</v>
          </cell>
          <cell r="C371" t="str">
            <v>SYBR</v>
          </cell>
          <cell r="D371" t="str">
            <v>Unkn</v>
          </cell>
          <cell r="E371">
            <v>13</v>
          </cell>
          <cell r="F371">
            <v>9.8229725944955959</v>
          </cell>
          <cell r="G371">
            <v>9.8027050585474296</v>
          </cell>
          <cell r="H371">
            <v>6.0142226615212409E-2</v>
          </cell>
          <cell r="I371">
            <v>927172655.61521113</v>
          </cell>
          <cell r="J371">
            <v>11589658.195190139</v>
          </cell>
          <cell r="K371">
            <v>2574342152.5022016</v>
          </cell>
          <cell r="L371">
            <v>9.4106662679251887</v>
          </cell>
          <cell r="M371">
            <v>2616775688.0534263</v>
          </cell>
          <cell r="N371">
            <v>122566925.04200679</v>
          </cell>
        </row>
        <row r="372">
          <cell r="A372" t="str">
            <v>Y35</v>
          </cell>
          <cell r="B372" t="str">
            <v>E06</v>
          </cell>
          <cell r="C372" t="str">
            <v>SYBR</v>
          </cell>
          <cell r="D372" t="str">
            <v>Unkn</v>
          </cell>
          <cell r="E372">
            <v>13</v>
          </cell>
          <cell r="F372">
            <v>9.8500952652463276</v>
          </cell>
          <cell r="G372">
            <v>9.8027050585474296</v>
          </cell>
          <cell r="H372">
            <v>6.0142226615212409E-2</v>
          </cell>
          <cell r="I372">
            <v>927172655.61521113</v>
          </cell>
          <cell r="J372">
            <v>11589658.195190139</v>
          </cell>
          <cell r="K372">
            <v>2521064283.8185253</v>
          </cell>
          <cell r="L372">
            <v>9.4015839197548754</v>
          </cell>
          <cell r="M372">
            <v>2616775688.0534263</v>
          </cell>
          <cell r="N372">
            <v>122566925.04200679</v>
          </cell>
        </row>
        <row r="373">
          <cell r="A373" t="str">
            <v>Y36</v>
          </cell>
          <cell r="B373" t="str">
            <v>F04</v>
          </cell>
          <cell r="C373" t="str">
            <v>SYBR</v>
          </cell>
          <cell r="D373" t="str">
            <v>Unkn</v>
          </cell>
          <cell r="E373">
            <v>14</v>
          </cell>
          <cell r="F373">
            <v>8.5822919994869356</v>
          </cell>
          <cell r="G373">
            <v>8.5343860400082736</v>
          </cell>
          <cell r="H373">
            <v>0.32153469708438687</v>
          </cell>
          <cell r="I373">
            <v>1882539854.9973936</v>
          </cell>
          <cell r="J373">
            <v>23531748.187467419</v>
          </cell>
          <cell r="K373">
            <v>6700741876.6318474</v>
          </cell>
          <cell r="L373">
            <v>9.8261228885352914</v>
          </cell>
          <cell r="M373">
            <v>7098647240.481163</v>
          </cell>
          <cell r="N373">
            <v>1792235271.3198669</v>
          </cell>
        </row>
        <row r="374">
          <cell r="A374" t="str">
            <v>Y36</v>
          </cell>
          <cell r="B374" t="str">
            <v>F05</v>
          </cell>
          <cell r="C374" t="str">
            <v>SYBR</v>
          </cell>
          <cell r="D374" t="str">
            <v>Unkn</v>
          </cell>
          <cell r="E374">
            <v>14</v>
          </cell>
          <cell r="F374">
            <v>8.1915861915153503</v>
          </cell>
          <cell r="G374">
            <v>8.5343860400082736</v>
          </cell>
          <cell r="H374">
            <v>0.32153469708438687</v>
          </cell>
          <cell r="I374">
            <v>1882539854.9973936</v>
          </cell>
          <cell r="J374">
            <v>23531748.187467419</v>
          </cell>
          <cell r="K374">
            <v>9056395180.1967773</v>
          </cell>
          <cell r="L374">
            <v>9.9569553649080547</v>
          </cell>
          <cell r="M374">
            <v>7098647240.481163</v>
          </cell>
          <cell r="N374">
            <v>1792235271.3198669</v>
          </cell>
        </row>
        <row r="375">
          <cell r="A375" t="str">
            <v>Y36</v>
          </cell>
          <cell r="B375" t="str">
            <v>F06</v>
          </cell>
          <cell r="C375" t="str">
            <v>SYBR</v>
          </cell>
          <cell r="D375" t="str">
            <v>Unkn</v>
          </cell>
          <cell r="E375">
            <v>14</v>
          </cell>
          <cell r="F375">
            <v>8.8292799290225332</v>
          </cell>
          <cell r="G375">
            <v>8.5343860400082736</v>
          </cell>
          <cell r="H375">
            <v>0.32153469708438687</v>
          </cell>
          <cell r="I375">
            <v>1882539854.9973936</v>
          </cell>
          <cell r="J375">
            <v>23531748.187467419</v>
          </cell>
          <cell r="K375">
            <v>5538804664.6148653</v>
          </cell>
          <cell r="L375">
            <v>9.7434160492817696</v>
          </cell>
          <cell r="M375">
            <v>7098647240.481163</v>
          </cell>
          <cell r="N375">
            <v>1792235271.3198669</v>
          </cell>
        </row>
        <row r="376">
          <cell r="A376" t="str">
            <v>Y38</v>
          </cell>
          <cell r="B376" t="str">
            <v>G04</v>
          </cell>
          <cell r="C376" t="str">
            <v>SYBR</v>
          </cell>
          <cell r="D376" t="str">
            <v>Unkn</v>
          </cell>
          <cell r="E376">
            <v>15</v>
          </cell>
          <cell r="F376">
            <v>9.2067348151201234</v>
          </cell>
          <cell r="G376">
            <v>8.8633779397680659</v>
          </cell>
          <cell r="H376">
            <v>0.29762022670894062</v>
          </cell>
          <cell r="I376">
            <v>1566604756.6940031</v>
          </cell>
          <cell r="J376">
            <v>19582559.458675038</v>
          </cell>
          <cell r="K376">
            <v>4140195045.8623505</v>
          </cell>
          <cell r="L376">
            <v>9.6170208013495007</v>
          </cell>
          <cell r="M376">
            <v>5486032831.4242754</v>
          </cell>
          <cell r="N376">
            <v>1167050804.8151562</v>
          </cell>
        </row>
        <row r="377">
          <cell r="A377" t="str">
            <v>Y38</v>
          </cell>
          <cell r="B377" t="str">
            <v>G05</v>
          </cell>
          <cell r="C377" t="str">
            <v>SYBR</v>
          </cell>
          <cell r="D377" t="str">
            <v>Unkn</v>
          </cell>
          <cell r="E377">
            <v>15</v>
          </cell>
          <cell r="F377">
            <v>8.7042430844206606</v>
          </cell>
          <cell r="G377">
            <v>8.8633779397680659</v>
          </cell>
          <cell r="H377">
            <v>0.29762022670894062</v>
          </cell>
          <cell r="I377">
            <v>1566604756.6940031</v>
          </cell>
          <cell r="J377">
            <v>19582559.458675038</v>
          </cell>
          <cell r="K377">
            <v>6099386027.4072027</v>
          </cell>
          <cell r="L377">
            <v>9.7852861205305928</v>
          </cell>
          <cell r="M377">
            <v>5486032831.4242754</v>
          </cell>
          <cell r="N377">
            <v>1167050804.8151562</v>
          </cell>
        </row>
        <row r="378">
          <cell r="A378" t="str">
            <v>Y38</v>
          </cell>
          <cell r="B378" t="str">
            <v>G06</v>
          </cell>
          <cell r="C378" t="str">
            <v>SYBR</v>
          </cell>
          <cell r="D378" t="str">
            <v>Unkn</v>
          </cell>
          <cell r="E378">
            <v>15</v>
          </cell>
          <cell r="F378">
            <v>8.6791559197634136</v>
          </cell>
          <cell r="G378">
            <v>8.8633779397680659</v>
          </cell>
          <cell r="H378">
            <v>0.29762022670894062</v>
          </cell>
          <cell r="I378">
            <v>1566604756.6940031</v>
          </cell>
          <cell r="J378">
            <v>19582559.458675038</v>
          </cell>
          <cell r="K378">
            <v>6218517421.0032721</v>
          </cell>
          <cell r="L378">
            <v>9.7936868553297991</v>
          </cell>
          <cell r="M378">
            <v>5486032831.4242754</v>
          </cell>
          <cell r="N378">
            <v>1167050804.8151562</v>
          </cell>
        </row>
        <row r="379">
          <cell r="A379" t="str">
            <v>Y39</v>
          </cell>
          <cell r="B379" t="str">
            <v>H04</v>
          </cell>
          <cell r="C379" t="str">
            <v>SYBR</v>
          </cell>
          <cell r="D379" t="str">
            <v>Unkn</v>
          </cell>
          <cell r="E379">
            <v>16</v>
          </cell>
          <cell r="F379">
            <v>9.7704838618793666</v>
          </cell>
          <cell r="G379">
            <v>9.0034306304449192</v>
          </cell>
          <cell r="H379">
            <v>0.68055042631043194</v>
          </cell>
          <cell r="I379">
            <v>1448754754.4680254</v>
          </cell>
          <cell r="J379">
            <v>18109434.43085032</v>
          </cell>
          <cell r="K379">
            <v>2680666227.7266955</v>
          </cell>
          <cell r="L379">
            <v>9.4282427429346125</v>
          </cell>
          <cell r="M379">
            <v>5261269222.9862862</v>
          </cell>
          <cell r="N379">
            <v>2355406901.3188791</v>
          </cell>
        </row>
        <row r="380">
          <cell r="A380" t="str">
            <v>Y39</v>
          </cell>
          <cell r="B380" t="str">
            <v>H05</v>
          </cell>
          <cell r="C380" t="str">
            <v>SYBR</v>
          </cell>
          <cell r="D380" t="str">
            <v>Unkn</v>
          </cell>
          <cell r="E380">
            <v>16</v>
          </cell>
          <cell r="F380">
            <v>8.7677921070840128</v>
          </cell>
          <cell r="G380">
            <v>9.0034306304449192</v>
          </cell>
          <cell r="H380">
            <v>0.68055042631043194</v>
          </cell>
          <cell r="I380">
            <v>1448754754.4680254</v>
          </cell>
          <cell r="J380">
            <v>18109434.43085032</v>
          </cell>
          <cell r="K380">
            <v>5807724092.3226376</v>
          </cell>
          <cell r="L380">
            <v>9.7640059761445137</v>
          </cell>
          <cell r="M380">
            <v>5261269222.9862862</v>
          </cell>
          <cell r="N380">
            <v>2355406901.3188791</v>
          </cell>
        </row>
        <row r="381">
          <cell r="A381" t="str">
            <v>Y39</v>
          </cell>
          <cell r="B381" t="str">
            <v>H06</v>
          </cell>
          <cell r="C381" t="str">
            <v>SYBR</v>
          </cell>
          <cell r="D381" t="str">
            <v>Unkn</v>
          </cell>
          <cell r="E381">
            <v>16</v>
          </cell>
          <cell r="F381">
            <v>8.47201592237138</v>
          </cell>
          <cell r="G381">
            <v>9.0034306304449192</v>
          </cell>
          <cell r="H381">
            <v>0.68055042631043194</v>
          </cell>
          <cell r="I381">
            <v>1448754754.4680254</v>
          </cell>
          <cell r="J381">
            <v>18109434.43085032</v>
          </cell>
          <cell r="K381">
            <v>7295417348.9095259</v>
          </cell>
          <cell r="L381">
            <v>9.8630501416227379</v>
          </cell>
          <cell r="M381">
            <v>5261269222.9862862</v>
          </cell>
          <cell r="N381">
            <v>2355406901.3188791</v>
          </cell>
        </row>
        <row r="382">
          <cell r="A382" t="str">
            <v>Y41</v>
          </cell>
          <cell r="B382" t="str">
            <v>A07</v>
          </cell>
          <cell r="C382" t="str">
            <v>SYBR</v>
          </cell>
          <cell r="D382" t="str">
            <v>Unkn</v>
          </cell>
          <cell r="E382">
            <v>17</v>
          </cell>
          <cell r="F382">
            <v>9.7143281233052292</v>
          </cell>
          <cell r="G382">
            <v>8.9803332858012421</v>
          </cell>
          <cell r="H382">
            <v>0.7582754790415962</v>
          </cell>
          <cell r="I382">
            <v>1467561383.1168504</v>
          </cell>
          <cell r="J382">
            <v>18344517.288960628</v>
          </cell>
          <cell r="K382">
            <v>2799285267.0013261</v>
          </cell>
          <cell r="L382">
            <v>9.4470471584060345</v>
          </cell>
          <cell r="M382">
            <v>5518077858.7856092</v>
          </cell>
          <cell r="N382">
            <v>3168978149.2261772</v>
          </cell>
        </row>
        <row r="383">
          <cell r="A383" t="str">
            <v>Y41</v>
          </cell>
          <cell r="B383" t="str">
            <v>A08</v>
          </cell>
          <cell r="C383" t="str">
            <v>SYBR</v>
          </cell>
          <cell r="D383" t="str">
            <v>Unkn</v>
          </cell>
          <cell r="E383">
            <v>17</v>
          </cell>
          <cell r="F383">
            <v>8.199910679132639</v>
          </cell>
          <cell r="G383">
            <v>8.9803332858012421</v>
          </cell>
          <cell r="H383">
            <v>0.7582754790415962</v>
          </cell>
          <cell r="I383">
            <v>1467561383.1168504</v>
          </cell>
          <cell r="J383">
            <v>18344517.288960628</v>
          </cell>
          <cell r="K383">
            <v>8998452146.6468201</v>
          </cell>
          <cell r="L383">
            <v>9.9541678114412679</v>
          </cell>
          <cell r="M383">
            <v>5518077858.7856092</v>
          </cell>
          <cell r="N383">
            <v>3168978149.2261772</v>
          </cell>
        </row>
        <row r="384">
          <cell r="A384" t="str">
            <v>Y41</v>
          </cell>
          <cell r="B384" t="str">
            <v>A09</v>
          </cell>
          <cell r="C384" t="str">
            <v>SYBR</v>
          </cell>
          <cell r="D384" t="str">
            <v>Unkn</v>
          </cell>
          <cell r="E384">
            <v>17</v>
          </cell>
          <cell r="F384">
            <v>9.0267610549658563</v>
          </cell>
          <cell r="G384">
            <v>8.9803332858012421</v>
          </cell>
          <cell r="H384">
            <v>0.7582754790415962</v>
          </cell>
          <cell r="I384">
            <v>1467561383.1168504</v>
          </cell>
          <cell r="J384">
            <v>18344517.288960628</v>
          </cell>
          <cell r="K384">
            <v>4756496162.708683</v>
          </cell>
          <cell r="L384">
            <v>9.6772871507169302</v>
          </cell>
          <cell r="M384">
            <v>5518077858.7856092</v>
          </cell>
          <cell r="N384">
            <v>3168978149.2261772</v>
          </cell>
        </row>
        <row r="385">
          <cell r="A385" t="str">
            <v>Y42</v>
          </cell>
          <cell r="B385" t="str">
            <v>B07</v>
          </cell>
          <cell r="C385" t="str">
            <v>SYBR</v>
          </cell>
          <cell r="D385" t="str">
            <v>Unkn</v>
          </cell>
          <cell r="E385">
            <v>18</v>
          </cell>
          <cell r="F385">
            <v>9.9585031988685788</v>
          </cell>
          <cell r="G385">
            <v>10.401529394562459</v>
          </cell>
          <cell r="H385">
            <v>0.38370029252926463</v>
          </cell>
          <cell r="I385">
            <v>663648418.03316057</v>
          </cell>
          <cell r="J385">
            <v>8295605.2254145071</v>
          </cell>
          <cell r="K385">
            <v>861528468.75889909</v>
          </cell>
          <cell r="L385">
            <v>8.9352696330558015</v>
          </cell>
          <cell r="M385">
            <v>683042593.40871394</v>
          </cell>
          <cell r="N385">
            <v>154581085.15259752</v>
          </cell>
        </row>
        <row r="386">
          <cell r="A386" t="str">
            <v>Y42</v>
          </cell>
          <cell r="B386" t="str">
            <v>B08</v>
          </cell>
          <cell r="C386" t="str">
            <v>SYBR</v>
          </cell>
          <cell r="D386" t="str">
            <v>Unkn</v>
          </cell>
          <cell r="E386">
            <v>18</v>
          </cell>
          <cell r="F386">
            <v>10.61837805956077</v>
          </cell>
          <cell r="G386">
            <v>10.401529394562459</v>
          </cell>
          <cell r="H386">
            <v>0.38370029252926463</v>
          </cell>
          <cell r="I386">
            <v>663648418.03316057</v>
          </cell>
          <cell r="J386">
            <v>8295605.2254145071</v>
          </cell>
          <cell r="K386">
            <v>595350820.55827045</v>
          </cell>
          <cell r="L386">
            <v>8.7747729565413</v>
          </cell>
          <cell r="M386">
            <v>683042593.40871394</v>
          </cell>
          <cell r="N386">
            <v>154581085.15259752</v>
          </cell>
        </row>
        <row r="387">
          <cell r="A387" t="str">
            <v>Y42</v>
          </cell>
          <cell r="B387" t="str">
            <v>B09</v>
          </cell>
          <cell r="C387" t="str">
            <v>SYBR</v>
          </cell>
          <cell r="D387" t="str">
            <v>Unkn</v>
          </cell>
          <cell r="E387">
            <v>18</v>
          </cell>
          <cell r="F387">
            <v>10.627706925258027</v>
          </cell>
          <cell r="G387">
            <v>10.401529394562459</v>
          </cell>
          <cell r="H387">
            <v>0.38370029252926463</v>
          </cell>
          <cell r="I387">
            <v>663648418.03316057</v>
          </cell>
          <cell r="J387">
            <v>8295605.2254145071</v>
          </cell>
          <cell r="K387">
            <v>592248490.90897226</v>
          </cell>
          <cell r="L387">
            <v>8.7725039627831674</v>
          </cell>
          <cell r="M387">
            <v>683042593.40871394</v>
          </cell>
          <cell r="N387">
            <v>154581085.15259752</v>
          </cell>
        </row>
        <row r="388">
          <cell r="A388" t="str">
            <v>Y44</v>
          </cell>
          <cell r="B388" t="str">
            <v>C07</v>
          </cell>
          <cell r="C388" t="str">
            <v>SYBR</v>
          </cell>
          <cell r="D388" t="str">
            <v>Unkn</v>
          </cell>
          <cell r="E388">
            <v>19</v>
          </cell>
          <cell r="F388">
            <v>8.8445278454901075</v>
          </cell>
          <cell r="G388">
            <v>8.1799168273568377</v>
          </cell>
          <cell r="H388">
            <v>0.59252460972897136</v>
          </cell>
          <cell r="I388">
            <v>2294602654.7281194</v>
          </cell>
          <cell r="J388">
            <v>28682533.184101492</v>
          </cell>
          <cell r="K388">
            <v>1607733080.2904358</v>
          </cell>
          <cell r="L388">
            <v>9.2062139477835476</v>
          </cell>
          <cell r="M388">
            <v>2414981465.3212719</v>
          </cell>
          <cell r="N388">
            <v>733404625.61244357</v>
          </cell>
        </row>
        <row r="389">
          <cell r="A389" t="str">
            <v>Y44</v>
          </cell>
          <cell r="B389" t="str">
            <v>C08</v>
          </cell>
          <cell r="C389" t="str">
            <v>SYBR</v>
          </cell>
          <cell r="D389" t="str">
            <v>Unkn</v>
          </cell>
          <cell r="E389">
            <v>19</v>
          </cell>
          <cell r="F389">
            <v>7.9883399900893926</v>
          </cell>
          <cell r="G389">
            <v>8.1799168273568377</v>
          </cell>
          <cell r="H389">
            <v>0.59252460972897136</v>
          </cell>
          <cell r="I389">
            <v>2294602654.7281194</v>
          </cell>
          <cell r="J389">
            <v>28682533.184101492</v>
          </cell>
          <cell r="K389">
            <v>2596919215.945087</v>
          </cell>
          <cell r="L389">
            <v>9.414458439958544</v>
          </cell>
          <cell r="M389">
            <v>2414981465.3212719</v>
          </cell>
          <cell r="N389">
            <v>733404625.61244357</v>
          </cell>
        </row>
        <row r="390">
          <cell r="A390" t="str">
            <v>Y44</v>
          </cell>
          <cell r="B390" t="str">
            <v>C09</v>
          </cell>
          <cell r="C390" t="str">
            <v>SYBR</v>
          </cell>
          <cell r="D390" t="str">
            <v>Unkn</v>
          </cell>
          <cell r="E390">
            <v>19</v>
          </cell>
          <cell r="F390">
            <v>7.7068826464910138</v>
          </cell>
          <cell r="G390">
            <v>8.1799168273568377</v>
          </cell>
          <cell r="H390">
            <v>0.59252460972897136</v>
          </cell>
          <cell r="I390">
            <v>2294602654.7281194</v>
          </cell>
          <cell r="J390">
            <v>28682533.184101492</v>
          </cell>
          <cell r="K390">
            <v>3040292099.7282925</v>
          </cell>
          <cell r="L390">
            <v>9.4829153109791431</v>
          </cell>
          <cell r="M390">
            <v>2414981465.3212719</v>
          </cell>
          <cell r="N390">
            <v>733404625.61244357</v>
          </cell>
        </row>
        <row r="391">
          <cell r="A391" t="str">
            <v>Y45</v>
          </cell>
          <cell r="B391" t="str">
            <v>D07</v>
          </cell>
          <cell r="C391" t="str">
            <v>SYBR</v>
          </cell>
          <cell r="D391" t="str">
            <v>Unkn</v>
          </cell>
          <cell r="E391">
            <v>20</v>
          </cell>
          <cell r="F391">
            <v>8.0331380549414231</v>
          </cell>
          <cell r="G391">
            <v>7.557529129183215</v>
          </cell>
          <cell r="H391">
            <v>0.60228016766207282</v>
          </cell>
          <cell r="I391">
            <v>3248212695.1399961</v>
          </cell>
          <cell r="J391">
            <v>40602658.689249948</v>
          </cell>
          <cell r="K391">
            <v>2532576220.4451728</v>
          </cell>
          <cell r="L391">
            <v>9.4035625247610923</v>
          </cell>
          <cell r="M391">
            <v>3438430398.0861669</v>
          </cell>
          <cell r="N391">
            <v>1223395848.9291983</v>
          </cell>
        </row>
        <row r="392">
          <cell r="A392" t="str">
            <v>Y45</v>
          </cell>
          <cell r="B392" t="str">
            <v>D08</v>
          </cell>
          <cell r="C392" t="str">
            <v>SYBR</v>
          </cell>
          <cell r="D392" t="str">
            <v>Unkn</v>
          </cell>
          <cell r="E392">
            <v>20</v>
          </cell>
          <cell r="F392">
            <v>6.8803062863250783</v>
          </cell>
          <cell r="G392">
            <v>7.557529129183215</v>
          </cell>
          <cell r="H392">
            <v>0.60228016766207282</v>
          </cell>
          <cell r="I392">
            <v>3248212695.1399961</v>
          </cell>
          <cell r="J392">
            <v>40602658.689249948</v>
          </cell>
          <cell r="K392">
            <v>4830116540.0267725</v>
          </cell>
          <cell r="L392">
            <v>9.6839576094430146</v>
          </cell>
          <cell r="M392">
            <v>3438430398.0861669</v>
          </cell>
          <cell r="N392">
            <v>1223395848.9291983</v>
          </cell>
        </row>
        <row r="393">
          <cell r="A393" t="str">
            <v>Y45</v>
          </cell>
          <cell r="B393" t="str">
            <v>D09</v>
          </cell>
          <cell r="C393" t="str">
            <v>SYBR</v>
          </cell>
          <cell r="D393" t="str">
            <v>Unkn</v>
          </cell>
          <cell r="E393">
            <v>20</v>
          </cell>
          <cell r="F393">
            <v>7.7591430462831417</v>
          </cell>
          <cell r="G393">
            <v>7.557529129183215</v>
          </cell>
          <cell r="H393">
            <v>0.60228016766207282</v>
          </cell>
          <cell r="I393">
            <v>3248212695.1399961</v>
          </cell>
          <cell r="J393">
            <v>40602658.689249948</v>
          </cell>
          <cell r="K393">
            <v>2952598433.7865567</v>
          </cell>
          <cell r="L393">
            <v>9.4702043850451592</v>
          </cell>
          <cell r="M393">
            <v>3438430398.0861669</v>
          </cell>
          <cell r="N393">
            <v>1223395848.9291983</v>
          </cell>
        </row>
        <row r="394">
          <cell r="A394" t="str">
            <v>Y46</v>
          </cell>
          <cell r="B394" t="str">
            <v>E07</v>
          </cell>
          <cell r="C394" t="str">
            <v>SYBR</v>
          </cell>
          <cell r="D394" t="str">
            <v>Unkn</v>
          </cell>
          <cell r="E394">
            <v>21</v>
          </cell>
          <cell r="F394">
            <v>8.8362781226294072</v>
          </cell>
          <cell r="G394">
            <v>8.3568544858054583</v>
          </cell>
          <cell r="H394">
            <v>0.4231415557380549</v>
          </cell>
          <cell r="I394">
            <v>2078728877.0867617</v>
          </cell>
          <cell r="J394">
            <v>25984110.96358452</v>
          </cell>
          <cell r="K394">
            <v>5508998081.1544638</v>
          </cell>
          <cell r="L394">
            <v>9.7410726211037311</v>
          </cell>
          <cell r="M394">
            <v>8243293640.1667433</v>
          </cell>
          <cell r="N394">
            <v>2443809842.9610801</v>
          </cell>
        </row>
        <row r="395">
          <cell r="A395" t="str">
            <v>Y46</v>
          </cell>
          <cell r="B395" t="str">
            <v>E08</v>
          </cell>
          <cell r="C395" t="str">
            <v>SYBR</v>
          </cell>
          <cell r="D395" t="str">
            <v>Unkn</v>
          </cell>
          <cell r="E395">
            <v>21</v>
          </cell>
          <cell r="F395">
            <v>8.19877298365709</v>
          </cell>
          <cell r="G395">
            <v>8.3568544858054583</v>
          </cell>
          <cell r="H395">
            <v>0.4231415557380549</v>
          </cell>
          <cell r="I395">
            <v>2078728877.0867617</v>
          </cell>
          <cell r="J395">
            <v>25984110.96358452</v>
          </cell>
          <cell r="K395">
            <v>9006349211.8703384</v>
          </cell>
          <cell r="L395">
            <v>9.9545487822724859</v>
          </cell>
          <cell r="M395">
            <v>8243293640.1667433</v>
          </cell>
          <cell r="N395">
            <v>2443809842.9610801</v>
          </cell>
        </row>
        <row r="396">
          <cell r="A396" t="str">
            <v>Y46</v>
          </cell>
          <cell r="B396" t="str">
            <v>E09</v>
          </cell>
          <cell r="C396" t="str">
            <v>SYBR</v>
          </cell>
          <cell r="D396" t="str">
            <v>Unkn</v>
          </cell>
          <cell r="E396">
            <v>21</v>
          </cell>
          <cell r="F396">
            <v>8.0355123511298814</v>
          </cell>
          <cell r="G396">
            <v>8.3568544858054583</v>
          </cell>
          <cell r="H396">
            <v>0.4231415557380549</v>
          </cell>
          <cell r="I396">
            <v>2078728877.0867617</v>
          </cell>
          <cell r="J396">
            <v>25984110.96358452</v>
          </cell>
          <cell r="K396">
            <v>10214533627.475428</v>
          </cell>
          <cell r="L396">
            <v>10.009218542516416</v>
          </cell>
          <cell r="M396">
            <v>8243293640.1667433</v>
          </cell>
          <cell r="N396">
            <v>2443809842.9610801</v>
          </cell>
        </row>
        <row r="397">
          <cell r="A397" t="str">
            <v>Y47</v>
          </cell>
          <cell r="B397" t="str">
            <v>F07</v>
          </cell>
          <cell r="C397" t="str">
            <v>SYBR</v>
          </cell>
          <cell r="D397" t="str">
            <v>Unkn</v>
          </cell>
          <cell r="E397">
            <v>22</v>
          </cell>
          <cell r="F397">
            <v>10.485491865636257</v>
          </cell>
          <cell r="G397">
            <v>9.9096522682646011</v>
          </cell>
          <cell r="H397">
            <v>0.85567165470670759</v>
          </cell>
          <cell r="I397">
            <v>873422851.49655652</v>
          </cell>
          <cell r="J397">
            <v>10917785.643706957</v>
          </cell>
          <cell r="K397">
            <v>1544592165.7805316</v>
          </cell>
          <cell r="L397">
            <v>9.1888138277528295</v>
          </cell>
          <cell r="M397">
            <v>2814184284.5116754</v>
          </cell>
          <cell r="N397">
            <v>2016339501.5488107</v>
          </cell>
        </row>
        <row r="398">
          <cell r="A398" t="str">
            <v>Y47</v>
          </cell>
          <cell r="B398" t="str">
            <v>F08</v>
          </cell>
          <cell r="C398" t="str">
            <v>SYBR</v>
          </cell>
          <cell r="D398" t="str">
            <v>Unkn</v>
          </cell>
          <cell r="E398">
            <v>22</v>
          </cell>
          <cell r="F398">
            <v>10.317060125610555</v>
          </cell>
          <cell r="G398">
            <v>9.9096522682646011</v>
          </cell>
          <cell r="H398">
            <v>0.85567165470670759</v>
          </cell>
          <cell r="I398">
            <v>873422851.49655652</v>
          </cell>
          <cell r="J398">
            <v>10917785.643706957</v>
          </cell>
          <cell r="K398">
            <v>1758794888.2103455</v>
          </cell>
          <cell r="L398">
            <v>9.2452151947090595</v>
          </cell>
          <cell r="M398">
            <v>2814184284.5116754</v>
          </cell>
          <cell r="N398">
            <v>2016339501.5488107</v>
          </cell>
        </row>
        <row r="399">
          <cell r="A399" t="str">
            <v>Y47</v>
          </cell>
          <cell r="B399" t="str">
            <v>F09</v>
          </cell>
          <cell r="C399" t="str">
            <v>SYBR</v>
          </cell>
          <cell r="D399" t="str">
            <v>Unkn</v>
          </cell>
          <cell r="E399">
            <v>22</v>
          </cell>
          <cell r="F399">
            <v>8.9264048135469913</v>
          </cell>
          <cell r="G399">
            <v>9.9096522682646011</v>
          </cell>
          <cell r="H399">
            <v>0.85567165470670759</v>
          </cell>
          <cell r="I399">
            <v>873422851.49655652</v>
          </cell>
          <cell r="J399">
            <v>10917785.643706957</v>
          </cell>
          <cell r="K399">
            <v>5139165799.5441484</v>
          </cell>
          <cell r="L399">
            <v>9.7108926291009325</v>
          </cell>
          <cell r="M399">
            <v>2814184284.5116754</v>
          </cell>
          <cell r="N399">
            <v>2016339501.5488107</v>
          </cell>
        </row>
        <row r="400">
          <cell r="A400" t="str">
            <v>Y49</v>
          </cell>
          <cell r="B400" t="str">
            <v>G07</v>
          </cell>
          <cell r="C400" t="str">
            <v>SYBR</v>
          </cell>
          <cell r="D400" t="str">
            <v>Unkn</v>
          </cell>
          <cell r="E400">
            <v>23</v>
          </cell>
          <cell r="F400">
            <v>9.2032538863302076</v>
          </cell>
          <cell r="G400">
            <v>8.9436801097390397</v>
          </cell>
          <cell r="H400">
            <v>0.24669583082094565</v>
          </cell>
          <cell r="I400">
            <v>1497907994.9798295</v>
          </cell>
          <cell r="J400">
            <v>18723849.937247869</v>
          </cell>
          <cell r="K400">
            <v>4151322101.740201</v>
          </cell>
          <cell r="L400">
            <v>9.6181864316635863</v>
          </cell>
          <cell r="M400">
            <v>5131853326.033412</v>
          </cell>
          <cell r="N400">
            <v>956196270.61723709</v>
          </cell>
        </row>
        <row r="401">
          <cell r="A401" t="str">
            <v>Y49</v>
          </cell>
          <cell r="B401" t="str">
            <v>G08</v>
          </cell>
          <cell r="C401" t="str">
            <v>SYBR</v>
          </cell>
          <cell r="D401" t="str">
            <v>Unkn</v>
          </cell>
          <cell r="E401">
            <v>23</v>
          </cell>
          <cell r="F401">
            <v>8.9155048537701038</v>
          </cell>
          <cell r="G401">
            <v>8.9436801097390397</v>
          </cell>
          <cell r="H401">
            <v>0.24669583082094565</v>
          </cell>
          <cell r="I401">
            <v>1497907994.9798295</v>
          </cell>
          <cell r="J401">
            <v>18723849.937247869</v>
          </cell>
          <cell r="K401">
            <v>5182539370.2041445</v>
          </cell>
          <cell r="L401">
            <v>9.7145426099839334</v>
          </cell>
          <cell r="M401">
            <v>5131853326.033412</v>
          </cell>
          <cell r="N401">
            <v>956196270.61723709</v>
          </cell>
        </row>
        <row r="402">
          <cell r="A402" t="str">
            <v>Y49</v>
          </cell>
          <cell r="B402" t="str">
            <v>G09</v>
          </cell>
          <cell r="C402" t="str">
            <v>SYBR</v>
          </cell>
          <cell r="D402" t="str">
            <v>Unkn</v>
          </cell>
          <cell r="E402">
            <v>23</v>
          </cell>
          <cell r="F402">
            <v>8.7122815891168095</v>
          </cell>
          <cell r="G402">
            <v>8.9436801097390397</v>
          </cell>
          <cell r="H402">
            <v>0.24669583082094565</v>
          </cell>
          <cell r="I402">
            <v>1497907994.9798295</v>
          </cell>
          <cell r="J402">
            <v>18723849.937247869</v>
          </cell>
          <cell r="K402">
            <v>6061698506.1558905</v>
          </cell>
          <cell r="L402">
            <v>9.7825943318387605</v>
          </cell>
          <cell r="M402">
            <v>5131853326.033412</v>
          </cell>
          <cell r="N402">
            <v>956196270.61723709</v>
          </cell>
        </row>
        <row r="403">
          <cell r="A403" t="str">
            <v>Y50</v>
          </cell>
          <cell r="B403" t="str">
            <v>H07</v>
          </cell>
          <cell r="C403" t="str">
            <v>SYBR</v>
          </cell>
          <cell r="D403" t="str">
            <v>Unkn</v>
          </cell>
          <cell r="E403">
            <v>24</v>
          </cell>
          <cell r="F403">
            <v>8.2347500483109908</v>
          </cell>
          <cell r="G403">
            <v>7.9311853666929286</v>
          </cell>
          <cell r="H403">
            <v>0.26296072847825497</v>
          </cell>
          <cell r="I403">
            <v>2636501655.7627568</v>
          </cell>
          <cell r="J403">
            <v>32956270.69703446</v>
          </cell>
          <cell r="K403">
            <v>8759946125.5616226</v>
          </cell>
          <cell r="L403">
            <v>9.9425014352270704</v>
          </cell>
          <cell r="M403">
            <v>11216445620.39698</v>
          </cell>
          <cell r="N403">
            <v>2128141894.7191572</v>
          </cell>
        </row>
        <row r="404">
          <cell r="A404" t="str">
            <v>Y50</v>
          </cell>
          <cell r="B404" t="str">
            <v>H08</v>
          </cell>
          <cell r="C404" t="str">
            <v>SYBR</v>
          </cell>
          <cell r="D404" t="str">
            <v>Unkn</v>
          </cell>
          <cell r="E404">
            <v>24</v>
          </cell>
          <cell r="F404">
            <v>7.7852943565831376</v>
          </cell>
          <cell r="G404">
            <v>7.9311853666929286</v>
          </cell>
          <cell r="H404">
            <v>0.26296072847825497</v>
          </cell>
          <cell r="I404">
            <v>2636501655.7627568</v>
          </cell>
          <cell r="J404">
            <v>32956270.69703446</v>
          </cell>
          <cell r="K404">
            <v>12388165747.578302</v>
          </cell>
          <cell r="L404">
            <v>10.093007007370662</v>
          </cell>
          <cell r="M404">
            <v>11216445620.39698</v>
          </cell>
          <cell r="N404">
            <v>2128141894.7191572</v>
          </cell>
        </row>
        <row r="405">
          <cell r="A405" t="str">
            <v>Y50</v>
          </cell>
          <cell r="B405" t="str">
            <v>H09</v>
          </cell>
          <cell r="C405" t="str">
            <v>SYBR</v>
          </cell>
          <cell r="D405" t="str">
            <v>Unkn</v>
          </cell>
          <cell r="E405">
            <v>24</v>
          </cell>
          <cell r="F405">
            <v>7.7735116951846566</v>
          </cell>
          <cell r="G405">
            <v>7.9311853666929286</v>
          </cell>
          <cell r="H405">
            <v>0.26296072847825497</v>
          </cell>
          <cell r="I405">
            <v>2636501655.7627568</v>
          </cell>
          <cell r="J405">
            <v>32956270.69703446</v>
          </cell>
          <cell r="K405">
            <v>12501224988.051018</v>
          </cell>
          <cell r="L405">
            <v>10.096952571366828</v>
          </cell>
          <cell r="M405">
            <v>11216445620.39698</v>
          </cell>
          <cell r="N405">
            <v>2128141894.7191572</v>
          </cell>
        </row>
        <row r="406">
          <cell r="A406" t="str">
            <v>Y51</v>
          </cell>
          <cell r="B406" t="str">
            <v>A10</v>
          </cell>
          <cell r="C406" t="str">
            <v>SYBR</v>
          </cell>
          <cell r="D406" t="str">
            <v>Unkn</v>
          </cell>
          <cell r="E406">
            <v>25</v>
          </cell>
          <cell r="F406">
            <v>7.7487111975999019</v>
          </cell>
          <cell r="G406">
            <v>7.2269943399284955</v>
          </cell>
          <cell r="H406">
            <v>0.73114476475855827</v>
          </cell>
          <cell r="I406">
            <v>3906639782.5004001</v>
          </cell>
          <cell r="J406">
            <v>48832997.281254999</v>
          </cell>
          <cell r="K406">
            <v>12742578340.886097</v>
          </cell>
          <cell r="L406">
            <v>10.10525731229488</v>
          </cell>
          <cell r="M406">
            <v>21330003655.427628</v>
          </cell>
          <cell r="N406">
            <v>13003949547.766464</v>
          </cell>
        </row>
        <row r="407">
          <cell r="A407" t="str">
            <v>Y51</v>
          </cell>
          <cell r="B407" t="str">
            <v>A11</v>
          </cell>
          <cell r="C407" t="str">
            <v>SYBR</v>
          </cell>
          <cell r="D407" t="str">
            <v>Unkn</v>
          </cell>
          <cell r="E407">
            <v>25</v>
          </cell>
          <cell r="F407">
            <v>7.5409674580262847</v>
          </cell>
          <cell r="G407">
            <v>7.2269943399284955</v>
          </cell>
          <cell r="H407">
            <v>0.73114476475855827</v>
          </cell>
          <cell r="I407">
            <v>3906639782.5004001</v>
          </cell>
          <cell r="J407">
            <v>48832997.281254999</v>
          </cell>
          <cell r="K407">
            <v>14956251820.550596</v>
          </cell>
          <cell r="L407">
            <v>10.174822768822036</v>
          </cell>
          <cell r="M407">
            <v>21330003655.427628</v>
          </cell>
          <cell r="N407">
            <v>13003949547.766464</v>
          </cell>
        </row>
        <row r="408">
          <cell r="A408" t="str">
            <v>Y51</v>
          </cell>
          <cell r="B408" t="str">
            <v>A12</v>
          </cell>
          <cell r="C408" t="str">
            <v>SYBR</v>
          </cell>
          <cell r="D408" t="str">
            <v>Unkn</v>
          </cell>
          <cell r="E408">
            <v>25</v>
          </cell>
          <cell r="F408">
            <v>6.391304364159299</v>
          </cell>
          <cell r="G408">
            <v>7.2269943399284955</v>
          </cell>
          <cell r="H408">
            <v>0.73114476475855827</v>
          </cell>
          <cell r="I408">
            <v>3906639782.5004001</v>
          </cell>
          <cell r="J408">
            <v>48832997.281254999</v>
          </cell>
          <cell r="K408">
            <v>36291180804.846191</v>
          </cell>
          <cell r="L408">
            <v>10.559801099054402</v>
          </cell>
          <cell r="M408">
            <v>21330003655.427628</v>
          </cell>
          <cell r="N408">
            <v>13003949547.766464</v>
          </cell>
        </row>
        <row r="409">
          <cell r="A409" t="str">
            <v>Y53</v>
          </cell>
          <cell r="B409" t="str">
            <v>B10</v>
          </cell>
          <cell r="C409" t="str">
            <v>SYBR</v>
          </cell>
          <cell r="D409" t="str">
            <v>Unkn</v>
          </cell>
          <cell r="E409">
            <v>26</v>
          </cell>
          <cell r="F409">
            <v>10.523420638973038</v>
          </cell>
          <cell r="G409">
            <v>10.624504991945264</v>
          </cell>
          <cell r="H409">
            <v>0.14364331121618074</v>
          </cell>
          <cell r="I409">
            <v>585954147.52937651</v>
          </cell>
          <cell r="J409">
            <v>7324426.8441172065</v>
          </cell>
          <cell r="K409">
            <v>1500074843.3821771</v>
          </cell>
          <cell r="L409">
            <v>9.176112927893687</v>
          </cell>
          <cell r="M409">
            <v>1393165797.2513359</v>
          </cell>
          <cell r="N409">
            <v>149468506.44314712</v>
          </cell>
        </row>
        <row r="410">
          <cell r="A410" t="str">
            <v>Y53</v>
          </cell>
          <cell r="B410" t="str">
            <v>B11</v>
          </cell>
          <cell r="C410" t="str">
            <v>SYBR</v>
          </cell>
          <cell r="D410" t="str">
            <v>Unkn</v>
          </cell>
          <cell r="E410">
            <v>26</v>
          </cell>
          <cell r="F410">
            <v>10.561161848722081</v>
          </cell>
          <cell r="G410">
            <v>10.624504991945264</v>
          </cell>
          <cell r="H410">
            <v>0.14364331121618074</v>
          </cell>
          <cell r="I410">
            <v>585954147.52937651</v>
          </cell>
          <cell r="J410">
            <v>7324426.8441172065</v>
          </cell>
          <cell r="K410">
            <v>1457051277.2108443</v>
          </cell>
          <cell r="L410">
            <v>9.1634748359277491</v>
          </cell>
          <cell r="M410">
            <v>1393165797.2513359</v>
          </cell>
          <cell r="N410">
            <v>149468506.44314712</v>
          </cell>
        </row>
        <row r="411">
          <cell r="A411" t="str">
            <v>Y53</v>
          </cell>
          <cell r="B411" t="str">
            <v>B12</v>
          </cell>
          <cell r="C411" t="str">
            <v>SYBR</v>
          </cell>
          <cell r="D411" t="str">
            <v>Unkn</v>
          </cell>
          <cell r="E411">
            <v>26</v>
          </cell>
          <cell r="F411">
            <v>10.788932488140672</v>
          </cell>
          <cell r="G411">
            <v>10.624504991945264</v>
          </cell>
          <cell r="H411">
            <v>0.14364331121618074</v>
          </cell>
          <cell r="I411">
            <v>585954147.52937651</v>
          </cell>
          <cell r="J411">
            <v>7324426.8441172065</v>
          </cell>
          <cell r="K411">
            <v>1222371271.1609862</v>
          </cell>
          <cell r="L411">
            <v>9.087203134324815</v>
          </cell>
          <cell r="M411">
            <v>1393165797.2513359</v>
          </cell>
          <cell r="N411">
            <v>149468506.44314712</v>
          </cell>
        </row>
        <row r="412">
          <cell r="A412" t="str">
            <v>10-1 Std.</v>
          </cell>
          <cell r="B412" t="str">
            <v>C10</v>
          </cell>
          <cell r="C412" t="str">
            <v>SYBR</v>
          </cell>
          <cell r="D412" t="str">
            <v>Std</v>
          </cell>
          <cell r="E412">
            <v>5</v>
          </cell>
          <cell r="F412">
            <v>10.116498487739202</v>
          </cell>
          <cell r="G412">
            <v>10.062050993595546</v>
          </cell>
          <cell r="H412">
            <v>7.858388916212615E-2</v>
          </cell>
          <cell r="I412">
            <v>0</v>
          </cell>
          <cell r="J412">
            <v>821000000</v>
          </cell>
          <cell r="K412">
            <v>821000000</v>
          </cell>
          <cell r="L412">
            <v>8.9143431571194416</v>
          </cell>
          <cell r="M412">
            <v>821000000</v>
          </cell>
          <cell r="N412">
            <v>0</v>
          </cell>
        </row>
        <row r="413">
          <cell r="A413" t="str">
            <v>10-1 Std.</v>
          </cell>
          <cell r="B413" t="str">
            <v>C11</v>
          </cell>
          <cell r="C413" t="str">
            <v>SYBR</v>
          </cell>
          <cell r="D413" t="str">
            <v>Std</v>
          </cell>
          <cell r="E413">
            <v>5</v>
          </cell>
          <cell r="F413">
            <v>10.097692423068075</v>
          </cell>
          <cell r="G413">
            <v>10.062050993595546</v>
          </cell>
          <cell r="H413">
            <v>7.858388916212615E-2</v>
          </cell>
          <cell r="I413">
            <v>0</v>
          </cell>
          <cell r="J413">
            <v>821000000</v>
          </cell>
          <cell r="K413">
            <v>821000000</v>
          </cell>
          <cell r="L413">
            <v>8.9143431571194416</v>
          </cell>
          <cell r="M413">
            <v>821000000</v>
          </cell>
          <cell r="N413">
            <v>0</v>
          </cell>
        </row>
        <row r="414">
          <cell r="A414" t="str">
            <v>10-1 Std.</v>
          </cell>
          <cell r="B414" t="str">
            <v>C12</v>
          </cell>
          <cell r="C414" t="str">
            <v>SYBR</v>
          </cell>
          <cell r="D414" t="str">
            <v>Std</v>
          </cell>
          <cell r="E414">
            <v>5</v>
          </cell>
          <cell r="F414">
            <v>9.9719620699793659</v>
          </cell>
          <cell r="G414">
            <v>10.062050993595546</v>
          </cell>
          <cell r="H414">
            <v>7.858388916212615E-2</v>
          </cell>
          <cell r="I414">
            <v>0</v>
          </cell>
          <cell r="J414">
            <v>821000000</v>
          </cell>
          <cell r="K414">
            <v>821000000</v>
          </cell>
          <cell r="L414">
            <v>8.9143431571194416</v>
          </cell>
          <cell r="M414">
            <v>821000000</v>
          </cell>
          <cell r="N414">
            <v>0</v>
          </cell>
        </row>
        <row r="415">
          <cell r="A415" t="str">
            <v>10-2 Std.</v>
          </cell>
          <cell r="B415" t="str">
            <v>D10</v>
          </cell>
          <cell r="C415" t="str">
            <v>SYBR</v>
          </cell>
          <cell r="D415" t="str">
            <v>Std</v>
          </cell>
          <cell r="E415">
            <v>4</v>
          </cell>
          <cell r="F415">
            <v>13.85610345954529</v>
          </cell>
          <cell r="G415">
            <v>13.989358623689817</v>
          </cell>
          <cell r="H415">
            <v>0.15130678825654517</v>
          </cell>
          <cell r="I415">
            <v>0</v>
          </cell>
          <cell r="J415">
            <v>82100000</v>
          </cell>
          <cell r="K415">
            <v>82100000</v>
          </cell>
          <cell r="L415">
            <v>7.9143431571194407</v>
          </cell>
          <cell r="M415">
            <v>82100000</v>
          </cell>
          <cell r="N415">
            <v>0</v>
          </cell>
        </row>
        <row r="416">
          <cell r="A416" t="str">
            <v>10-2 Std.</v>
          </cell>
          <cell r="B416" t="str">
            <v>D11</v>
          </cell>
          <cell r="C416" t="str">
            <v>SYBR</v>
          </cell>
          <cell r="D416" t="str">
            <v>Std</v>
          </cell>
          <cell r="E416">
            <v>4</v>
          </cell>
          <cell r="F416">
            <v>13.958128962319799</v>
          </cell>
          <cell r="G416">
            <v>13.989358623689817</v>
          </cell>
          <cell r="H416">
            <v>0.15130678825654517</v>
          </cell>
          <cell r="I416">
            <v>0</v>
          </cell>
          <cell r="J416">
            <v>82100000</v>
          </cell>
          <cell r="K416">
            <v>82100000</v>
          </cell>
          <cell r="L416">
            <v>7.9143431571194407</v>
          </cell>
          <cell r="M416">
            <v>82100000</v>
          </cell>
          <cell r="N416">
            <v>0</v>
          </cell>
        </row>
        <row r="417">
          <cell r="A417" t="str">
            <v>10-2 Std.</v>
          </cell>
          <cell r="B417" t="str">
            <v>D12</v>
          </cell>
          <cell r="C417" t="str">
            <v>SYBR</v>
          </cell>
          <cell r="D417" t="str">
            <v>Std</v>
          </cell>
          <cell r="E417">
            <v>4</v>
          </cell>
          <cell r="F417">
            <v>14.153843449204365</v>
          </cell>
          <cell r="G417">
            <v>13.989358623689817</v>
          </cell>
          <cell r="H417">
            <v>0.15130678825654517</v>
          </cell>
          <cell r="I417">
            <v>0</v>
          </cell>
          <cell r="J417">
            <v>82100000</v>
          </cell>
          <cell r="K417">
            <v>82100000</v>
          </cell>
          <cell r="L417">
            <v>7.9143431571194407</v>
          </cell>
          <cell r="M417">
            <v>82100000</v>
          </cell>
          <cell r="N417">
            <v>0</v>
          </cell>
        </row>
        <row r="418">
          <cell r="A418" t="str">
            <v>10-3 Std.</v>
          </cell>
          <cell r="B418" t="str">
            <v>E10</v>
          </cell>
          <cell r="C418" t="str">
            <v>SYBR</v>
          </cell>
          <cell r="D418" t="str">
            <v>Std</v>
          </cell>
          <cell r="E418">
            <v>3</v>
          </cell>
          <cell r="F418">
            <v>18.405712166348508</v>
          </cell>
          <cell r="G418">
            <v>18.278088207710002</v>
          </cell>
          <cell r="H418">
            <v>0.20966194810808642</v>
          </cell>
          <cell r="I418">
            <v>0</v>
          </cell>
          <cell r="J418">
            <v>8210000</v>
          </cell>
          <cell r="K418">
            <v>8210000</v>
          </cell>
          <cell r="L418">
            <v>6.9143431571194407</v>
          </cell>
          <cell r="M418">
            <v>8210000</v>
          </cell>
          <cell r="N418">
            <v>0</v>
          </cell>
        </row>
        <row r="419">
          <cell r="A419" t="str">
            <v>10-3 Std.</v>
          </cell>
          <cell r="B419" t="str">
            <v>E11</v>
          </cell>
          <cell r="C419" t="str">
            <v>SYBR</v>
          </cell>
          <cell r="D419" t="str">
            <v>Std</v>
          </cell>
          <cell r="E419">
            <v>3</v>
          </cell>
          <cell r="F419">
            <v>18.392439710537218</v>
          </cell>
          <cell r="G419">
            <v>18.278088207710002</v>
          </cell>
          <cell r="H419">
            <v>0.20966194810808642</v>
          </cell>
          <cell r="I419">
            <v>0</v>
          </cell>
          <cell r="J419">
            <v>8210000</v>
          </cell>
          <cell r="K419">
            <v>8210000</v>
          </cell>
          <cell r="L419">
            <v>6.9143431571194407</v>
          </cell>
          <cell r="M419">
            <v>8210000</v>
          </cell>
          <cell r="N419">
            <v>0</v>
          </cell>
        </row>
        <row r="420">
          <cell r="A420" t="str">
            <v>10-3 Std.</v>
          </cell>
          <cell r="B420" t="str">
            <v>E12</v>
          </cell>
          <cell r="C420" t="str">
            <v>SYBR</v>
          </cell>
          <cell r="D420" t="str">
            <v>Std</v>
          </cell>
          <cell r="E420">
            <v>3</v>
          </cell>
          <cell r="F420">
            <v>18.036112746244278</v>
          </cell>
          <cell r="G420">
            <v>18.278088207710002</v>
          </cell>
          <cell r="H420">
            <v>0.20966194810808642</v>
          </cell>
          <cell r="I420">
            <v>0</v>
          </cell>
          <cell r="J420">
            <v>8210000</v>
          </cell>
          <cell r="K420">
            <v>8210000</v>
          </cell>
          <cell r="L420">
            <v>6.9143431571194407</v>
          </cell>
          <cell r="M420">
            <v>8210000</v>
          </cell>
          <cell r="N420">
            <v>0</v>
          </cell>
        </row>
        <row r="421">
          <cell r="A421" t="str">
            <v>10-4 Std.</v>
          </cell>
          <cell r="B421" t="str">
            <v>F10</v>
          </cell>
          <cell r="C421" t="str">
            <v>SYBR</v>
          </cell>
          <cell r="D421" t="str">
            <v>Std</v>
          </cell>
          <cell r="E421">
            <v>2</v>
          </cell>
          <cell r="F421">
            <v>22.47442204024863</v>
          </cell>
          <cell r="G421">
            <v>22.787508213386726</v>
          </cell>
          <cell r="H421">
            <v>0.28321795849048698</v>
          </cell>
          <cell r="I421">
            <v>0</v>
          </cell>
          <cell r="J421">
            <v>821000</v>
          </cell>
          <cell r="K421">
            <v>821000</v>
          </cell>
          <cell r="L421">
            <v>5.9143431571194407</v>
          </cell>
          <cell r="M421">
            <v>821000</v>
          </cell>
          <cell r="N421">
            <v>0</v>
          </cell>
        </row>
        <row r="422">
          <cell r="A422" t="str">
            <v>10-4 Std.</v>
          </cell>
          <cell r="B422" t="str">
            <v>F11</v>
          </cell>
          <cell r="C422" t="str">
            <v>SYBR</v>
          </cell>
          <cell r="D422" t="str">
            <v>Std</v>
          </cell>
          <cell r="E422">
            <v>2</v>
          </cell>
          <cell r="F422">
            <v>23.025875490473165</v>
          </cell>
          <cell r="G422">
            <v>22.787508213386726</v>
          </cell>
          <cell r="H422">
            <v>0.28321795849048698</v>
          </cell>
          <cell r="I422">
            <v>0</v>
          </cell>
          <cell r="J422">
            <v>821000</v>
          </cell>
          <cell r="K422">
            <v>821000</v>
          </cell>
          <cell r="L422">
            <v>5.9143431571194407</v>
          </cell>
          <cell r="M422">
            <v>821000</v>
          </cell>
          <cell r="N422">
            <v>0</v>
          </cell>
        </row>
        <row r="423">
          <cell r="A423" t="str">
            <v>10-4 Std.</v>
          </cell>
          <cell r="B423" t="str">
            <v>F12</v>
          </cell>
          <cell r="C423" t="str">
            <v>SYBR</v>
          </cell>
          <cell r="D423" t="str">
            <v>Std</v>
          </cell>
          <cell r="E423">
            <v>2</v>
          </cell>
          <cell r="F423">
            <v>22.862227109438376</v>
          </cell>
          <cell r="G423">
            <v>22.787508213386726</v>
          </cell>
          <cell r="H423">
            <v>0.28321795849048698</v>
          </cell>
          <cell r="I423">
            <v>0</v>
          </cell>
          <cell r="J423">
            <v>821000</v>
          </cell>
          <cell r="K423">
            <v>821000</v>
          </cell>
          <cell r="L423">
            <v>5.9143431571194407</v>
          </cell>
          <cell r="M423">
            <v>821000</v>
          </cell>
          <cell r="N423">
            <v>0</v>
          </cell>
        </row>
        <row r="424">
          <cell r="A424" t="str">
            <v>10-5 Std.</v>
          </cell>
          <cell r="B424" t="str">
            <v>G10</v>
          </cell>
          <cell r="C424" t="str">
            <v>SYBR</v>
          </cell>
          <cell r="D424" t="str">
            <v>Std</v>
          </cell>
          <cell r="E424">
            <v>1</v>
          </cell>
          <cell r="F424">
            <v>25.978924698182407</v>
          </cell>
          <cell r="G424">
            <v>26.220251122522441</v>
          </cell>
          <cell r="H424">
            <v>0.43195291733653396</v>
          </cell>
          <cell r="I424">
            <v>0</v>
          </cell>
          <cell r="J424">
            <v>82100</v>
          </cell>
          <cell r="K424">
            <v>82100</v>
          </cell>
          <cell r="L424">
            <v>4.9143431571194407</v>
          </cell>
          <cell r="M424">
            <v>82100</v>
          </cell>
          <cell r="N424">
            <v>0</v>
          </cell>
        </row>
        <row r="425">
          <cell r="A425" t="str">
            <v>10-5 Std.</v>
          </cell>
          <cell r="B425" t="str">
            <v>G11</v>
          </cell>
          <cell r="C425" t="str">
            <v>SYBR</v>
          </cell>
          <cell r="D425" t="str">
            <v>Std</v>
          </cell>
          <cell r="E425">
            <v>1</v>
          </cell>
          <cell r="F425">
            <v>25.962887231851955</v>
          </cell>
          <cell r="G425">
            <v>26.220251122522441</v>
          </cell>
          <cell r="H425">
            <v>0.43195291733653396</v>
          </cell>
          <cell r="I425">
            <v>0</v>
          </cell>
          <cell r="J425">
            <v>82100</v>
          </cell>
          <cell r="K425">
            <v>82100</v>
          </cell>
          <cell r="L425">
            <v>4.9143431571194407</v>
          </cell>
          <cell r="M425">
            <v>82100</v>
          </cell>
          <cell r="N425">
            <v>0</v>
          </cell>
        </row>
        <row r="426">
          <cell r="A426" t="str">
            <v>10-5 Std.</v>
          </cell>
          <cell r="B426" t="str">
            <v>G12</v>
          </cell>
          <cell r="C426" t="str">
            <v>SYBR</v>
          </cell>
          <cell r="D426" t="str">
            <v>Std</v>
          </cell>
          <cell r="E426">
            <v>1</v>
          </cell>
          <cell r="F426">
            <v>26.718941437532958</v>
          </cell>
          <cell r="G426">
            <v>26.220251122522441</v>
          </cell>
          <cell r="H426">
            <v>0.43195291733653396</v>
          </cell>
          <cell r="I426">
            <v>0</v>
          </cell>
          <cell r="J426">
            <v>82100</v>
          </cell>
          <cell r="K426">
            <v>82100</v>
          </cell>
          <cell r="L426">
            <v>4.9143431571194407</v>
          </cell>
          <cell r="M426">
            <v>82100</v>
          </cell>
          <cell r="N426">
            <v>0</v>
          </cell>
        </row>
        <row r="427">
          <cell r="A427" t="str">
            <v>Con</v>
          </cell>
          <cell r="B427" t="str">
            <v>H10</v>
          </cell>
          <cell r="C427" t="str">
            <v>SYBR</v>
          </cell>
          <cell r="D427" t="str">
            <v>NTC</v>
          </cell>
          <cell r="E427">
            <v>1</v>
          </cell>
          <cell r="F427">
            <v>34.944205133106692</v>
          </cell>
          <cell r="G427">
            <v>32.08753193981255</v>
          </cell>
          <cell r="H427">
            <v>2.5754757007882327</v>
          </cell>
          <cell r="I427">
            <v>0</v>
          </cell>
          <cell r="J427">
            <v>0</v>
          </cell>
          <cell r="K427">
            <v>0</v>
          </cell>
          <cell r="L427" t="e">
            <v>#NUM!</v>
          </cell>
          <cell r="M427">
            <v>0</v>
          </cell>
          <cell r="N427">
            <v>0</v>
          </cell>
        </row>
        <row r="428">
          <cell r="A428" t="str">
            <v>Con</v>
          </cell>
          <cell r="B428" t="str">
            <v>H11</v>
          </cell>
          <cell r="C428" t="str">
            <v>SYBR</v>
          </cell>
          <cell r="D428" t="str">
            <v>NTC</v>
          </cell>
          <cell r="E428">
            <v>1</v>
          </cell>
          <cell r="F428">
            <v>31.37518332168651</v>
          </cell>
          <cell r="G428">
            <v>32.08753193981255</v>
          </cell>
          <cell r="H428">
            <v>2.5754757007882327</v>
          </cell>
          <cell r="I428">
            <v>0</v>
          </cell>
          <cell r="J428">
            <v>0</v>
          </cell>
          <cell r="K428">
            <v>0</v>
          </cell>
          <cell r="L428" t="e">
            <v>#NUM!</v>
          </cell>
          <cell r="M428">
            <v>0</v>
          </cell>
          <cell r="N428">
            <v>0</v>
          </cell>
        </row>
        <row r="429">
          <cell r="A429" t="str">
            <v>Con</v>
          </cell>
          <cell r="B429" t="str">
            <v>H12</v>
          </cell>
          <cell r="C429" t="str">
            <v>SYBR</v>
          </cell>
          <cell r="D429" t="str">
            <v>NTC</v>
          </cell>
          <cell r="E429">
            <v>1</v>
          </cell>
          <cell r="F429">
            <v>29.943207364644451</v>
          </cell>
          <cell r="G429">
            <v>32.08753193981255</v>
          </cell>
          <cell r="H429">
            <v>2.5754757007882327</v>
          </cell>
          <cell r="I429">
            <v>0</v>
          </cell>
          <cell r="J429">
            <v>0</v>
          </cell>
          <cell r="K429">
            <v>0</v>
          </cell>
          <cell r="L429" t="e">
            <v>#NUM!</v>
          </cell>
          <cell r="M429">
            <v>0</v>
          </cell>
          <cell r="N429">
            <v>0</v>
          </cell>
        </row>
        <row r="431">
          <cell r="A431" t="str">
            <v>Sixth Batch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</row>
        <row r="432">
          <cell r="A432" t="str">
            <v>Y76</v>
          </cell>
          <cell r="B432" t="str">
            <v>A01</v>
          </cell>
          <cell r="C432" t="str">
            <v>SYBR</v>
          </cell>
          <cell r="D432" t="str">
            <v>Unkn</v>
          </cell>
          <cell r="E432">
            <v>1</v>
          </cell>
          <cell r="F432">
            <v>21.822154390391805</v>
          </cell>
          <cell r="G432">
            <v>21.253971427723407</v>
          </cell>
          <cell r="H432">
            <v>1.0763699127522688</v>
          </cell>
          <cell r="I432">
            <v>1845570.0363183389</v>
          </cell>
          <cell r="J432">
            <v>23069.625453979235</v>
          </cell>
          <cell r="K432">
            <v>506505.48640718893</v>
          </cell>
          <cell r="L432">
            <v>5.7045841539479536</v>
          </cell>
          <cell r="M432">
            <v>919084.21671401139</v>
          </cell>
          <cell r="N432">
            <v>745680.01598691207</v>
          </cell>
        </row>
        <row r="433">
          <cell r="A433" t="str">
            <v>Y76</v>
          </cell>
          <cell r="B433" t="str">
            <v>A02</v>
          </cell>
          <cell r="C433" t="str">
            <v>SYBR</v>
          </cell>
          <cell r="D433" t="str">
            <v>Unkn</v>
          </cell>
          <cell r="E433">
            <v>1</v>
          </cell>
          <cell r="F433">
            <v>20.012566894259265</v>
          </cell>
          <cell r="G433">
            <v>21.253971427723407</v>
          </cell>
          <cell r="H433">
            <v>1.0763699127522688</v>
          </cell>
          <cell r="I433">
            <v>1845570.0363183389</v>
          </cell>
          <cell r="J433">
            <v>23069.625453979235</v>
          </cell>
          <cell r="K433">
            <v>1779875.5144207566</v>
          </cell>
          <cell r="L433">
            <v>6.2503896285500673</v>
          </cell>
          <cell r="M433">
            <v>919084.21671401139</v>
          </cell>
          <cell r="N433">
            <v>745680.01598691207</v>
          </cell>
        </row>
        <row r="434">
          <cell r="A434" t="str">
            <v>Y76</v>
          </cell>
          <cell r="B434" t="str">
            <v>A03</v>
          </cell>
          <cell r="C434" t="str">
            <v>SYBR</v>
          </cell>
          <cell r="D434" t="str">
            <v>Unkn</v>
          </cell>
          <cell r="E434">
            <v>1</v>
          </cell>
          <cell r="F434">
            <v>21.927192998519153</v>
          </cell>
          <cell r="G434">
            <v>21.253971427723407</v>
          </cell>
          <cell r="H434">
            <v>1.0763699127522688</v>
          </cell>
          <cell r="I434">
            <v>1845570.0363183389</v>
          </cell>
          <cell r="J434">
            <v>23069.625453979235</v>
          </cell>
          <cell r="K434">
            <v>470871.64931408811</v>
          </cell>
          <cell r="L434">
            <v>5.6729025428166766</v>
          </cell>
          <cell r="M434">
            <v>919084.21671401139</v>
          </cell>
          <cell r="N434">
            <v>745680.01598691207</v>
          </cell>
        </row>
        <row r="435">
          <cell r="A435" t="str">
            <v>Y71</v>
          </cell>
          <cell r="B435" t="str">
            <v>B01</v>
          </cell>
          <cell r="C435" t="str">
            <v>SYBR</v>
          </cell>
          <cell r="D435" t="str">
            <v>Unkn</v>
          </cell>
          <cell r="E435">
            <v>2</v>
          </cell>
          <cell r="F435">
            <v>9.9375997878754543</v>
          </cell>
          <cell r="G435">
            <v>9.8972349109589217</v>
          </cell>
          <cell r="H435">
            <v>5.7591845142528159E-2</v>
          </cell>
          <cell r="I435">
            <v>1064608739.6445159</v>
          </cell>
          <cell r="J435">
            <v>13307609.245556448</v>
          </cell>
          <cell r="K435">
            <v>1946204034.4765401</v>
          </cell>
          <cell r="L435">
            <v>9.2891883685131411</v>
          </cell>
          <cell r="M435">
            <v>2002610036.3318126</v>
          </cell>
          <cell r="N435">
            <v>80935436.621552899</v>
          </cell>
        </row>
        <row r="436">
          <cell r="A436" t="str">
            <v>Y71</v>
          </cell>
          <cell r="B436" t="str">
            <v>B02</v>
          </cell>
          <cell r="C436" t="str">
            <v>SYBR</v>
          </cell>
          <cell r="D436" t="str">
            <v>Unkn</v>
          </cell>
          <cell r="E436">
            <v>2</v>
          </cell>
          <cell r="F436">
            <v>9.9228217652694521</v>
          </cell>
          <cell r="G436">
            <v>9.8972349109589217</v>
          </cell>
          <cell r="H436">
            <v>5.7591845142528159E-2</v>
          </cell>
          <cell r="I436">
            <v>1064608739.6445159</v>
          </cell>
          <cell r="J436">
            <v>13307609.245556448</v>
          </cell>
          <cell r="K436">
            <v>1966281516.9213326</v>
          </cell>
          <cell r="L436">
            <v>9.2936456968597341</v>
          </cell>
          <cell r="M436">
            <v>2002610036.3318126</v>
          </cell>
          <cell r="N436">
            <v>80935436.621552899</v>
          </cell>
        </row>
        <row r="437">
          <cell r="A437" t="str">
            <v>Y71</v>
          </cell>
          <cell r="B437" t="str">
            <v>B03</v>
          </cell>
          <cell r="C437" t="str">
            <v>SYBR</v>
          </cell>
          <cell r="D437" t="str">
            <v>Unkn</v>
          </cell>
          <cell r="E437">
            <v>2</v>
          </cell>
          <cell r="F437">
            <v>9.8312831797318587</v>
          </cell>
          <cell r="G437">
            <v>9.8972349109589217</v>
          </cell>
          <cell r="H437">
            <v>5.7591845142528159E-2</v>
          </cell>
          <cell r="I437">
            <v>1064608739.6445159</v>
          </cell>
          <cell r="J437">
            <v>13307609.245556448</v>
          </cell>
          <cell r="K437">
            <v>2095344557.5975645</v>
          </cell>
          <cell r="L437">
            <v>9.3212554483807484</v>
          </cell>
          <cell r="M437">
            <v>2002610036.3318126</v>
          </cell>
          <cell r="N437">
            <v>80935436.621552899</v>
          </cell>
        </row>
        <row r="438">
          <cell r="A438" t="str">
            <v>Y67</v>
          </cell>
          <cell r="B438" t="str">
            <v>C01</v>
          </cell>
          <cell r="C438" t="str">
            <v>SYBR</v>
          </cell>
          <cell r="D438" t="str">
            <v>Unkn</v>
          </cell>
          <cell r="E438">
            <v>3</v>
          </cell>
          <cell r="F438">
            <v>10.394096195450876</v>
          </cell>
          <cell r="G438">
            <v>10.383966500791567</v>
          </cell>
          <cell r="H438">
            <v>0.2190825492799344</v>
          </cell>
          <cell r="I438">
            <v>810691139.91409171</v>
          </cell>
          <cell r="J438">
            <v>10133639.248926146</v>
          </cell>
          <cell r="K438">
            <v>1417426355.6501629</v>
          </cell>
          <cell r="L438">
            <v>9.1515005037796797</v>
          </cell>
          <cell r="M438">
            <v>1438508603.2712147</v>
          </cell>
          <cell r="N438">
            <v>219380371.72165728</v>
          </cell>
        </row>
        <row r="439">
          <cell r="A439" t="str">
            <v>Y67</v>
          </cell>
          <cell r="B439" t="str">
            <v>C02</v>
          </cell>
          <cell r="C439" t="str">
            <v>SYBR</v>
          </cell>
          <cell r="D439" t="str">
            <v>Unkn</v>
          </cell>
          <cell r="E439">
            <v>3</v>
          </cell>
          <cell r="F439">
            <v>10.597808495208755</v>
          </cell>
          <cell r="G439">
            <v>10.383966500791567</v>
          </cell>
          <cell r="H439">
            <v>0.2190825492799344</v>
          </cell>
          <cell r="I439">
            <v>810691139.91409171</v>
          </cell>
          <cell r="J439">
            <v>10133639.248926146</v>
          </cell>
          <cell r="K439">
            <v>1230430419.5556993</v>
          </cell>
          <cell r="L439">
            <v>9.0900570595199977</v>
          </cell>
          <cell r="M439">
            <v>1438508603.2712147</v>
          </cell>
          <cell r="N439">
            <v>219380371.72165728</v>
          </cell>
        </row>
        <row r="440">
          <cell r="A440" t="str">
            <v>Y67</v>
          </cell>
          <cell r="B440" t="str">
            <v>C03</v>
          </cell>
          <cell r="C440" t="str">
            <v>SYBR</v>
          </cell>
          <cell r="D440" t="str">
            <v>Unkn</v>
          </cell>
          <cell r="E440">
            <v>3</v>
          </cell>
          <cell r="F440">
            <v>10.159994811715071</v>
          </cell>
          <cell r="G440">
            <v>10.383966500791567</v>
          </cell>
          <cell r="H440">
            <v>0.2190825492799344</v>
          </cell>
          <cell r="I440">
            <v>810691139.91409171</v>
          </cell>
          <cell r="J440">
            <v>10133639.248926146</v>
          </cell>
          <cell r="K440">
            <v>1667669034.6077828</v>
          </cell>
          <cell r="L440">
            <v>9.2221098648235689</v>
          </cell>
          <cell r="M440">
            <v>1438508603.2712147</v>
          </cell>
          <cell r="N440">
            <v>219380371.72165728</v>
          </cell>
        </row>
        <row r="441">
          <cell r="A441" t="str">
            <v>Y66</v>
          </cell>
          <cell r="B441" t="str">
            <v>D01</v>
          </cell>
          <cell r="C441" t="str">
            <v>SYBR</v>
          </cell>
          <cell r="D441" t="str">
            <v>Unkn</v>
          </cell>
          <cell r="E441">
            <v>4</v>
          </cell>
          <cell r="F441">
            <v>8.72207423217532</v>
          </cell>
          <cell r="G441">
            <v>8.8279293154411977</v>
          </cell>
          <cell r="H441">
            <v>0.17017448409013622</v>
          </cell>
          <cell r="I441">
            <v>1937137810.7587292</v>
          </cell>
          <cell r="J441">
            <v>24214222.634484116</v>
          </cell>
          <cell r="K441">
            <v>4527032763.8796597</v>
          </cell>
          <cell r="L441">
            <v>9.6558136376630568</v>
          </cell>
          <cell r="M441">
            <v>4225324703.1586113</v>
          </cell>
          <cell r="N441">
            <v>481439191.03960365</v>
          </cell>
        </row>
        <row r="442">
          <cell r="A442" t="str">
            <v>Y66</v>
          </cell>
          <cell r="B442" t="str">
            <v>D02</v>
          </cell>
          <cell r="C442" t="str">
            <v>SYBR</v>
          </cell>
          <cell r="D442" t="str">
            <v>Unkn</v>
          </cell>
          <cell r="E442">
            <v>4</v>
          </cell>
          <cell r="F442">
            <v>9.0242283362651694</v>
          </cell>
          <cell r="G442">
            <v>8.8279293154411977</v>
          </cell>
          <cell r="H442">
            <v>0.17017448409013622</v>
          </cell>
          <cell r="I442">
            <v>1937137810.7587292</v>
          </cell>
          <cell r="J442">
            <v>24214222.634484116</v>
          </cell>
          <cell r="K442">
            <v>3670103414.9237313</v>
          </cell>
          <cell r="L442">
            <v>9.5646783018264632</v>
          </cell>
          <cell r="M442">
            <v>4225324703.1586113</v>
          </cell>
          <cell r="N442">
            <v>481439191.03960365</v>
          </cell>
        </row>
        <row r="443">
          <cell r="A443" t="str">
            <v>Y66</v>
          </cell>
          <cell r="B443" t="str">
            <v>D03</v>
          </cell>
          <cell r="C443" t="str">
            <v>SYBR</v>
          </cell>
          <cell r="D443" t="str">
            <v>Unkn</v>
          </cell>
          <cell r="E443">
            <v>4</v>
          </cell>
          <cell r="F443">
            <v>8.7374853778831056</v>
          </cell>
          <cell r="G443">
            <v>8.8279293154411977</v>
          </cell>
          <cell r="H443">
            <v>0.17017448409013622</v>
          </cell>
          <cell r="I443">
            <v>1937137810.7587292</v>
          </cell>
          <cell r="J443">
            <v>24214222.634484116</v>
          </cell>
          <cell r="K443">
            <v>4478837930.6724443</v>
          </cell>
          <cell r="L443">
            <v>9.6511653475333006</v>
          </cell>
          <cell r="M443">
            <v>4225324703.1586113</v>
          </cell>
          <cell r="N443">
            <v>481439191.03960365</v>
          </cell>
        </row>
        <row r="444">
          <cell r="A444" t="str">
            <v>Y65</v>
          </cell>
          <cell r="B444" t="str">
            <v>E01</v>
          </cell>
          <cell r="C444" t="str">
            <v>SYBR</v>
          </cell>
          <cell r="D444" t="str">
            <v>Unkn</v>
          </cell>
          <cell r="E444">
            <v>5</v>
          </cell>
          <cell r="F444">
            <v>9.3891703710064967</v>
          </cell>
          <cell r="G444">
            <v>9.7962597170184633</v>
          </cell>
          <cell r="H444">
            <v>0.39344446135360522</v>
          </cell>
          <cell r="I444">
            <v>1126520768.0791762</v>
          </cell>
          <cell r="J444">
            <v>14081509.600989703</v>
          </cell>
          <cell r="K444">
            <v>2848426059.4768419</v>
          </cell>
          <cell r="L444">
            <v>9.4546049503582665</v>
          </cell>
          <cell r="M444">
            <v>2201239430.0636106</v>
          </cell>
          <cell r="N444">
            <v>604574751.6725471</v>
          </cell>
        </row>
        <row r="445">
          <cell r="A445" t="str">
            <v>Y65</v>
          </cell>
          <cell r="B445" t="str">
            <v>E02</v>
          </cell>
          <cell r="C445" t="str">
            <v>SYBR</v>
          </cell>
          <cell r="D445" t="str">
            <v>Unkn</v>
          </cell>
          <cell r="E445">
            <v>5</v>
          </cell>
          <cell r="F445">
            <v>10.174467615811933</v>
          </cell>
          <cell r="G445">
            <v>9.7962597170184633</v>
          </cell>
          <cell r="H445">
            <v>0.39344446135360522</v>
          </cell>
          <cell r="I445">
            <v>1126520768.0791762</v>
          </cell>
          <cell r="J445">
            <v>14081509.600989703</v>
          </cell>
          <cell r="K445">
            <v>1650990582.9041612</v>
          </cell>
          <cell r="L445">
            <v>9.2177445960947608</v>
          </cell>
          <cell r="M445">
            <v>2201239430.0636106</v>
          </cell>
          <cell r="N445">
            <v>604574751.6725471</v>
          </cell>
        </row>
        <row r="446">
          <cell r="A446" t="str">
            <v>Y65</v>
          </cell>
          <cell r="B446" t="str">
            <v>E03</v>
          </cell>
          <cell r="C446" t="str">
            <v>SYBR</v>
          </cell>
          <cell r="D446" t="str">
            <v>Unkn</v>
          </cell>
          <cell r="E446">
            <v>5</v>
          </cell>
          <cell r="F446">
            <v>9.8251411642369639</v>
          </cell>
          <cell r="G446">
            <v>9.7962597170184633</v>
          </cell>
          <cell r="H446">
            <v>0.39344446135360522</v>
          </cell>
          <cell r="I446">
            <v>1126520768.0791762</v>
          </cell>
          <cell r="J446">
            <v>14081509.600989703</v>
          </cell>
          <cell r="K446">
            <v>2104301647.8098278</v>
          </cell>
          <cell r="L446">
            <v>9.3231079952674651</v>
          </cell>
          <cell r="M446">
            <v>2201239430.0636106</v>
          </cell>
          <cell r="N446">
            <v>604574751.6725471</v>
          </cell>
        </row>
        <row r="447">
          <cell r="A447" t="str">
            <v>Y62</v>
          </cell>
          <cell r="B447" t="str">
            <v>F01</v>
          </cell>
          <cell r="C447" t="str">
            <v>SYBR</v>
          </cell>
          <cell r="D447" t="str">
            <v>Unkn</v>
          </cell>
          <cell r="E447">
            <v>6</v>
          </cell>
          <cell r="F447">
            <v>10.71142793869568</v>
          </cell>
          <cell r="G447">
            <v>10.291317376379107</v>
          </cell>
          <cell r="H447">
            <v>0.36727868123519752</v>
          </cell>
          <cell r="I447">
            <v>853847597.94370985</v>
          </cell>
          <cell r="J447">
            <v>10673094.974296372</v>
          </cell>
          <cell r="K447">
            <v>1137070278.394536</v>
          </cell>
          <cell r="L447">
            <v>9.0557873077622375</v>
          </cell>
          <cell r="M447">
            <v>1554002596.7376413</v>
          </cell>
          <cell r="N447">
            <v>366268946.27025139</v>
          </cell>
        </row>
        <row r="448">
          <cell r="A448" t="str">
            <v>Y62</v>
          </cell>
          <cell r="B448" t="str">
            <v>F02</v>
          </cell>
          <cell r="C448" t="str">
            <v>SYBR</v>
          </cell>
          <cell r="D448" t="str">
            <v>Unkn</v>
          </cell>
          <cell r="E448">
            <v>6</v>
          </cell>
          <cell r="F448">
            <v>10.131501186199916</v>
          </cell>
          <cell r="G448">
            <v>10.291317376379107</v>
          </cell>
          <cell r="H448">
            <v>0.36727868123519752</v>
          </cell>
          <cell r="I448">
            <v>853847597.94370985</v>
          </cell>
          <cell r="J448">
            <v>10673094.974296372</v>
          </cell>
          <cell r="K448">
            <v>1700999068.7235332</v>
          </cell>
          <cell r="L448">
            <v>9.2307040758416452</v>
          </cell>
          <cell r="M448">
            <v>1554002596.7376413</v>
          </cell>
          <cell r="N448">
            <v>366268946.27025139</v>
          </cell>
        </row>
        <row r="449">
          <cell r="A449" t="str">
            <v>Y62</v>
          </cell>
          <cell r="B449" t="str">
            <v>F03</v>
          </cell>
          <cell r="C449" t="str">
            <v>SYBR</v>
          </cell>
          <cell r="D449" t="str">
            <v>Unkn</v>
          </cell>
          <cell r="E449">
            <v>6</v>
          </cell>
          <cell r="F449">
            <v>10.031023004241726</v>
          </cell>
          <cell r="G449">
            <v>10.291317376379107</v>
          </cell>
          <cell r="H449">
            <v>0.36727868123519752</v>
          </cell>
          <cell r="I449">
            <v>853847597.94370985</v>
          </cell>
          <cell r="J449">
            <v>10673094.974296372</v>
          </cell>
          <cell r="K449">
            <v>1823938443.0948546</v>
          </cell>
          <cell r="L449">
            <v>9.2610101770431932</v>
          </cell>
          <cell r="M449">
            <v>1554002596.7376413</v>
          </cell>
          <cell r="N449">
            <v>366268946.27025139</v>
          </cell>
        </row>
        <row r="450">
          <cell r="A450" t="str">
            <v>Y58</v>
          </cell>
          <cell r="B450" t="str">
            <v>G01</v>
          </cell>
          <cell r="C450" t="str">
            <v>SYBR</v>
          </cell>
          <cell r="D450" t="str">
            <v>Unkn</v>
          </cell>
          <cell r="E450">
            <v>7</v>
          </cell>
          <cell r="F450">
            <v>10.749013391059506</v>
          </cell>
          <cell r="G450">
            <v>10.625818941416624</v>
          </cell>
          <cell r="H450">
            <v>0.26629089038934739</v>
          </cell>
          <cell r="I450">
            <v>708037164.81498134</v>
          </cell>
          <cell r="J450">
            <v>8850464.5601872671</v>
          </cell>
          <cell r="K450">
            <v>1107773142.1608427</v>
          </cell>
          <cell r="L450">
            <v>9.0444508315159009</v>
          </cell>
          <cell r="M450">
            <v>1220986698.3704593</v>
          </cell>
          <cell r="N450">
            <v>235788185.867165</v>
          </cell>
        </row>
        <row r="451">
          <cell r="A451" t="str">
            <v>Y58</v>
          </cell>
          <cell r="B451" t="str">
            <v>G02</v>
          </cell>
          <cell r="C451" t="str">
            <v>SYBR</v>
          </cell>
          <cell r="D451" t="str">
            <v>Unkn</v>
          </cell>
          <cell r="E451">
            <v>7</v>
          </cell>
          <cell r="F451">
            <v>10.808205699649893</v>
          </cell>
          <cell r="G451">
            <v>10.625818941416624</v>
          </cell>
          <cell r="H451">
            <v>0.26629089038934739</v>
          </cell>
          <cell r="I451">
            <v>708037164.81498134</v>
          </cell>
          <cell r="J451">
            <v>8850464.5601872671</v>
          </cell>
          <cell r="K451">
            <v>1063156803.7434145</v>
          </cell>
          <cell r="L451">
            <v>9.0265973228284135</v>
          </cell>
          <cell r="M451">
            <v>1220986698.3704593</v>
          </cell>
          <cell r="N451">
            <v>235788185.867165</v>
          </cell>
        </row>
        <row r="452">
          <cell r="A452" t="str">
            <v>Y58</v>
          </cell>
          <cell r="B452" t="str">
            <v>G03</v>
          </cell>
          <cell r="C452" t="str">
            <v>SYBR</v>
          </cell>
          <cell r="D452" t="str">
            <v>Unkn</v>
          </cell>
          <cell r="E452">
            <v>7</v>
          </cell>
          <cell r="F452">
            <v>10.32023773354047</v>
          </cell>
          <cell r="G452">
            <v>10.625818941416624</v>
          </cell>
          <cell r="H452">
            <v>0.26629089038934739</v>
          </cell>
          <cell r="I452">
            <v>708037164.81498134</v>
          </cell>
          <cell r="J452">
            <v>8850464.5601872671</v>
          </cell>
          <cell r="K452">
            <v>1492030149.2071202</v>
          </cell>
          <cell r="L452">
            <v>9.1737775989422765</v>
          </cell>
          <cell r="M452">
            <v>1220986698.3704593</v>
          </cell>
          <cell r="N452">
            <v>235788185.867165</v>
          </cell>
        </row>
        <row r="453">
          <cell r="A453" t="str">
            <v>Y57</v>
          </cell>
          <cell r="B453" t="str">
            <v>H01</v>
          </cell>
          <cell r="C453" t="str">
            <v>SYBR</v>
          </cell>
          <cell r="D453" t="str">
            <v>Unkn</v>
          </cell>
          <cell r="E453">
            <v>8</v>
          </cell>
          <cell r="F453">
            <v>11.393075059171233</v>
          </cell>
          <cell r="G453">
            <v>10.816178655654577</v>
          </cell>
          <cell r="H453">
            <v>0.54391087120320647</v>
          </cell>
          <cell r="I453">
            <v>636466629.00739801</v>
          </cell>
          <cell r="J453">
            <v>7955832.8625924755</v>
          </cell>
          <cell r="K453">
            <v>708255200.20882654</v>
          </cell>
          <cell r="L453">
            <v>8.8501897719163818</v>
          </cell>
          <cell r="M453">
            <v>1106902227.4657059</v>
          </cell>
          <cell r="N453">
            <v>395826443.22859454</v>
          </cell>
        </row>
        <row r="454">
          <cell r="A454" t="str">
            <v>Y57</v>
          </cell>
          <cell r="B454" t="str">
            <v>H02</v>
          </cell>
          <cell r="C454" t="str">
            <v>SYBR</v>
          </cell>
          <cell r="D454" t="str">
            <v>Unkn</v>
          </cell>
          <cell r="E454">
            <v>8</v>
          </cell>
          <cell r="F454">
            <v>10.742746594035063</v>
          </cell>
          <cell r="G454">
            <v>10.816178655654577</v>
          </cell>
          <cell r="H454">
            <v>0.54391087120320647</v>
          </cell>
          <cell r="I454">
            <v>636466629.00739801</v>
          </cell>
          <cell r="J454">
            <v>7955832.8625924755</v>
          </cell>
          <cell r="K454">
            <v>1112605019.3119986</v>
          </cell>
          <cell r="L454">
            <v>9.0463410148485508</v>
          </cell>
          <cell r="M454">
            <v>1106902227.4657059</v>
          </cell>
          <cell r="N454">
            <v>395826443.22859454</v>
          </cell>
        </row>
        <row r="455">
          <cell r="A455" t="str">
            <v>Y57</v>
          </cell>
          <cell r="B455" t="str">
            <v>H03</v>
          </cell>
          <cell r="C455" t="str">
            <v>SYBR</v>
          </cell>
          <cell r="D455" t="str">
            <v>Unkn</v>
          </cell>
          <cell r="E455">
            <v>8</v>
          </cell>
          <cell r="F455">
            <v>10.312714313757439</v>
          </cell>
          <cell r="G455">
            <v>10.816178655654577</v>
          </cell>
          <cell r="H455">
            <v>0.54391087120320647</v>
          </cell>
          <cell r="I455">
            <v>636466629.00739801</v>
          </cell>
          <cell r="J455">
            <v>7955832.8625924755</v>
          </cell>
          <cell r="K455">
            <v>1499846462.8762922</v>
          </cell>
          <cell r="L455">
            <v>9.1760468032300402</v>
          </cell>
          <cell r="M455">
            <v>1106902227.4657059</v>
          </cell>
          <cell r="N455">
            <v>395826443.22859454</v>
          </cell>
        </row>
        <row r="456">
          <cell r="A456" t="str">
            <v>Y56</v>
          </cell>
          <cell r="B456" t="str">
            <v>A04</v>
          </cell>
          <cell r="C456" t="str">
            <v>SYBR</v>
          </cell>
          <cell r="D456" t="str">
            <v>Unkn</v>
          </cell>
          <cell r="E456">
            <v>9</v>
          </cell>
          <cell r="F456">
            <v>12.085866859467936</v>
          </cell>
          <cell r="G456">
            <v>11.972946198081297</v>
          </cell>
          <cell r="H456">
            <v>0.24751928028622275</v>
          </cell>
          <cell r="I456">
            <v>333074453.05061466</v>
          </cell>
          <cell r="J456">
            <v>4163430.6631326834</v>
          </cell>
          <cell r="K456">
            <v>437754674.1105274</v>
          </cell>
          <cell r="L456">
            <v>8.6412307919446842</v>
          </cell>
          <cell r="M456">
            <v>478287479.68485302</v>
          </cell>
          <cell r="N456">
            <v>85609726.770706937</v>
          </cell>
        </row>
        <row r="457">
          <cell r="A457" t="str">
            <v>Y56</v>
          </cell>
          <cell r="B457" t="str">
            <v>A05</v>
          </cell>
          <cell r="C457" t="str">
            <v>SYBR</v>
          </cell>
          <cell r="D457" t="str">
            <v>Unkn</v>
          </cell>
          <cell r="E457">
            <v>9</v>
          </cell>
          <cell r="F457">
            <v>11.689104057896955</v>
          </cell>
          <cell r="G457">
            <v>11.972946198081297</v>
          </cell>
          <cell r="H457">
            <v>0.24751928028622275</v>
          </cell>
          <cell r="I457">
            <v>333074453.05061466</v>
          </cell>
          <cell r="J457">
            <v>4163430.6631326834</v>
          </cell>
          <cell r="K457">
            <v>576636172.85825217</v>
          </cell>
          <cell r="L457">
            <v>8.760901882554414</v>
          </cell>
          <cell r="M457">
            <v>478287479.68485302</v>
          </cell>
          <cell r="N457">
            <v>85609726.770706937</v>
          </cell>
        </row>
        <row r="458">
          <cell r="A458" t="str">
            <v>Y56</v>
          </cell>
          <cell r="B458" t="str">
            <v>A06</v>
          </cell>
          <cell r="C458" t="str">
            <v>SYBR</v>
          </cell>
          <cell r="D458" t="str">
            <v>Unkn</v>
          </cell>
          <cell r="E458">
            <v>9</v>
          </cell>
          <cell r="F458">
            <v>12.143867676879006</v>
          </cell>
          <cell r="G458">
            <v>11.972946198081297</v>
          </cell>
          <cell r="H458">
            <v>0.24751928028622275</v>
          </cell>
          <cell r="I458">
            <v>333074453.05061466</v>
          </cell>
          <cell r="J458">
            <v>4163430.6631326834</v>
          </cell>
          <cell r="K458">
            <v>420471592.08577949</v>
          </cell>
          <cell r="L458">
            <v>8.6237366593083689</v>
          </cell>
          <cell r="M458">
            <v>478287479.68485302</v>
          </cell>
          <cell r="N458">
            <v>85609726.770706937</v>
          </cell>
        </row>
        <row r="459">
          <cell r="A459" t="str">
            <v>Y55</v>
          </cell>
          <cell r="B459" t="str">
            <v>B04</v>
          </cell>
          <cell r="C459" t="str">
            <v>SYBR</v>
          </cell>
          <cell r="D459" t="str">
            <v>Unkn</v>
          </cell>
          <cell r="E459">
            <v>10</v>
          </cell>
          <cell r="F459">
            <v>8.4095572217764953</v>
          </cell>
          <cell r="G459">
            <v>8.8221338712864057</v>
          </cell>
          <cell r="H459">
            <v>0.70202998915957826</v>
          </cell>
          <cell r="I459">
            <v>1943432725.2393334</v>
          </cell>
          <cell r="J459">
            <v>24292909.065491669</v>
          </cell>
          <cell r="K459">
            <v>5624379544.8217869</v>
          </cell>
          <cell r="L459">
            <v>9.7500746200949706</v>
          </cell>
          <cell r="M459">
            <v>4532441651.4290075</v>
          </cell>
          <cell r="N459">
            <v>1842495171.3347163</v>
          </cell>
        </row>
        <row r="460">
          <cell r="A460" t="str">
            <v>Y55</v>
          </cell>
          <cell r="B460" t="str">
            <v>B05</v>
          </cell>
          <cell r="C460" t="str">
            <v>SYBR</v>
          </cell>
          <cell r="D460" t="str">
            <v>Unkn</v>
          </cell>
          <cell r="E460">
            <v>10</v>
          </cell>
          <cell r="F460">
            <v>9.6327246756728631</v>
          </cell>
          <cell r="G460">
            <v>8.8221338712864057</v>
          </cell>
          <cell r="H460">
            <v>0.70202998915957826</v>
          </cell>
          <cell r="I460">
            <v>1943432725.2393334</v>
          </cell>
          <cell r="J460">
            <v>24292909.065491669</v>
          </cell>
          <cell r="K460">
            <v>2405162430.2698708</v>
          </cell>
          <cell r="L460">
            <v>9.3811444113492826</v>
          </cell>
          <cell r="M460">
            <v>4532441651.4290075</v>
          </cell>
          <cell r="N460">
            <v>1842495171.3347163</v>
          </cell>
        </row>
        <row r="461">
          <cell r="A461" t="str">
            <v>Y55</v>
          </cell>
          <cell r="B461" t="str">
            <v>B06</v>
          </cell>
          <cell r="C461" t="str">
            <v>SYBR</v>
          </cell>
          <cell r="D461" t="str">
            <v>Unkn</v>
          </cell>
          <cell r="E461">
            <v>10</v>
          </cell>
          <cell r="F461">
            <v>8.424119716409864</v>
          </cell>
          <cell r="G461">
            <v>8.8221338712864057</v>
          </cell>
          <cell r="H461">
            <v>0.70202998915957826</v>
          </cell>
          <cell r="I461">
            <v>1943432725.2393334</v>
          </cell>
          <cell r="J461">
            <v>24292909.065491669</v>
          </cell>
          <cell r="K461">
            <v>5567782979.1953659</v>
          </cell>
          <cell r="L461">
            <v>9.7456822990208352</v>
          </cell>
          <cell r="M461">
            <v>4532441651.4290075</v>
          </cell>
          <cell r="N461">
            <v>1842495171.3347163</v>
          </cell>
        </row>
        <row r="462">
          <cell r="A462" t="str">
            <v>Y54</v>
          </cell>
          <cell r="B462" t="str">
            <v>C04</v>
          </cell>
          <cell r="C462" t="str">
            <v>SYBR</v>
          </cell>
          <cell r="D462" t="str">
            <v>Unkn</v>
          </cell>
          <cell r="E462">
            <v>11</v>
          </cell>
          <cell r="F462">
            <v>8.1536029616263797</v>
          </cell>
          <cell r="G462">
            <v>7.7221339457293041</v>
          </cell>
          <cell r="H462">
            <v>0.42824982882459328</v>
          </cell>
          <cell r="I462">
            <v>3597513516.4651222</v>
          </cell>
          <cell r="J462">
            <v>44968918.955814026</v>
          </cell>
          <cell r="K462">
            <v>6718544806.8355961</v>
          </cell>
          <cell r="L462">
            <v>9.8272752178755365</v>
          </cell>
          <cell r="M462">
            <v>9334661567.2537994</v>
          </cell>
          <cell r="N462">
            <v>2737018413.2707453</v>
          </cell>
        </row>
        <row r="463">
          <cell r="A463" t="str">
            <v>Y54</v>
          </cell>
          <cell r="B463" t="str">
            <v>C05</v>
          </cell>
          <cell r="C463" t="str">
            <v>SYBR</v>
          </cell>
          <cell r="D463" t="str">
            <v>Unkn</v>
          </cell>
          <cell r="E463">
            <v>11</v>
          </cell>
          <cell r="F463">
            <v>7.7156212868522722</v>
          </cell>
          <cell r="G463">
            <v>7.7221339457293041</v>
          </cell>
          <cell r="H463">
            <v>0.42824982882459328</v>
          </cell>
          <cell r="I463">
            <v>3597513516.4651222</v>
          </cell>
          <cell r="J463">
            <v>44968918.955814026</v>
          </cell>
          <cell r="K463">
            <v>9107070372.6974449</v>
          </cell>
          <cell r="L463">
            <v>9.9593786924950365</v>
          </cell>
          <cell r="M463">
            <v>9334661567.2537994</v>
          </cell>
          <cell r="N463">
            <v>2737018413.2707453</v>
          </cell>
        </row>
        <row r="464">
          <cell r="A464" t="str">
            <v>Y54</v>
          </cell>
          <cell r="B464" t="str">
            <v>C06</v>
          </cell>
          <cell r="C464" t="str">
            <v>SYBR</v>
          </cell>
          <cell r="D464" t="str">
            <v>Unkn</v>
          </cell>
          <cell r="E464">
            <v>11</v>
          </cell>
          <cell r="F464">
            <v>7.2971775887092596</v>
          </cell>
          <cell r="G464">
            <v>7.7221339457293041</v>
          </cell>
          <cell r="H464">
            <v>0.42824982882459328</v>
          </cell>
          <cell r="I464">
            <v>3597513516.4651222</v>
          </cell>
          <cell r="J464">
            <v>44968918.955814026</v>
          </cell>
          <cell r="K464">
            <v>12178369522.228359</v>
          </cell>
          <cell r="L464">
            <v>10.085589147500569</v>
          </cell>
          <cell r="M464">
            <v>9334661567.2537994</v>
          </cell>
          <cell r="N464">
            <v>2737018413.2707453</v>
          </cell>
        </row>
        <row r="465">
          <cell r="A465" t="str">
            <v>Y13</v>
          </cell>
          <cell r="B465" t="str">
            <v>D04</v>
          </cell>
          <cell r="C465" t="str">
            <v>SYBR</v>
          </cell>
          <cell r="D465" t="str">
            <v>Unkn</v>
          </cell>
          <cell r="E465">
            <v>12</v>
          </cell>
          <cell r="F465">
            <v>9.8167315348515451</v>
          </cell>
          <cell r="G465">
            <v>9.8253584121284323</v>
          </cell>
          <cell r="H465">
            <v>1.0605745172780297E-2</v>
          </cell>
          <cell r="I465">
            <v>1108318807.3775382</v>
          </cell>
          <cell r="J465">
            <v>13853985.092219228</v>
          </cell>
          <cell r="K465">
            <v>2116627805.2211328</v>
          </cell>
          <cell r="L465">
            <v>9.3256444969661931</v>
          </cell>
          <cell r="M465">
            <v>2104022187.6080296</v>
          </cell>
          <cell r="N465">
            <v>15473952.028025283</v>
          </cell>
        </row>
        <row r="466">
          <cell r="A466" t="str">
            <v>Y13</v>
          </cell>
          <cell r="B466" t="str">
            <v>D05</v>
          </cell>
          <cell r="C466" t="str">
            <v>SYBR</v>
          </cell>
          <cell r="D466" t="str">
            <v>Unkn</v>
          </cell>
          <cell r="E466">
            <v>12</v>
          </cell>
          <cell r="F466">
            <v>9.8371994381630543</v>
          </cell>
          <cell r="G466">
            <v>9.8253584121284323</v>
          </cell>
          <cell r="H466">
            <v>1.0605745172780297E-2</v>
          </cell>
          <cell r="I466">
            <v>1108318807.3775382</v>
          </cell>
          <cell r="J466">
            <v>13853985.092219228</v>
          </cell>
          <cell r="K466">
            <v>2086752747.8324978</v>
          </cell>
          <cell r="L466">
            <v>9.3194709940518976</v>
          </cell>
          <cell r="M466">
            <v>2104022187.6080296</v>
          </cell>
          <cell r="N466">
            <v>15473952.028025283</v>
          </cell>
        </row>
        <row r="467">
          <cell r="A467" t="str">
            <v>Y13</v>
          </cell>
          <cell r="B467" t="str">
            <v>D06</v>
          </cell>
          <cell r="C467" t="str">
            <v>SYBR</v>
          </cell>
          <cell r="D467" t="str">
            <v>Unkn</v>
          </cell>
          <cell r="E467">
            <v>12</v>
          </cell>
          <cell r="F467">
            <v>9.8221442633706992</v>
          </cell>
          <cell r="G467">
            <v>9.8253584121284323</v>
          </cell>
          <cell r="H467">
            <v>1.0605745172780297E-2</v>
          </cell>
          <cell r="I467">
            <v>1108318807.3775382</v>
          </cell>
          <cell r="J467">
            <v>13853985.092219228</v>
          </cell>
          <cell r="K467">
            <v>2108686009.7704582</v>
          </cell>
          <cell r="L467">
            <v>9.3240119166877573</v>
          </cell>
          <cell r="M467">
            <v>2104022187.6080296</v>
          </cell>
          <cell r="N467">
            <v>15473952.028025283</v>
          </cell>
        </row>
        <row r="468">
          <cell r="A468" t="str">
            <v>Y12</v>
          </cell>
          <cell r="B468" t="str">
            <v>E04</v>
          </cell>
          <cell r="C468" t="str">
            <v>SYBR</v>
          </cell>
          <cell r="D468" t="str">
            <v>Unkn</v>
          </cell>
          <cell r="E468">
            <v>13</v>
          </cell>
          <cell r="F468">
            <v>11.037658883511261</v>
          </cell>
          <cell r="G468">
            <v>11.202394620436644</v>
          </cell>
          <cell r="H468">
            <v>0.19451292969230408</v>
          </cell>
          <cell r="I468">
            <v>512717902.71330929</v>
          </cell>
          <cell r="J468">
            <v>6408973.7839163663</v>
          </cell>
          <cell r="K468">
            <v>906546208.58465719</v>
          </cell>
          <cell r="L468">
            <v>8.9573899459073871</v>
          </cell>
          <cell r="M468">
            <v>813388200.68795311</v>
          </cell>
          <cell r="N468">
            <v>106953826.87398703</v>
          </cell>
        </row>
        <row r="469">
          <cell r="A469" t="str">
            <v>Y12</v>
          </cell>
          <cell r="B469" t="str">
            <v>E05</v>
          </cell>
          <cell r="C469" t="str">
            <v>SYBR</v>
          </cell>
          <cell r="D469" t="str">
            <v>Unkn</v>
          </cell>
          <cell r="E469">
            <v>13</v>
          </cell>
          <cell r="F469">
            <v>11.152543418594702</v>
          </cell>
          <cell r="G469">
            <v>11.202394620436644</v>
          </cell>
          <cell r="H469">
            <v>0.19451292969230408</v>
          </cell>
          <cell r="I469">
            <v>512717902.71330929</v>
          </cell>
          <cell r="J469">
            <v>6408973.7839163663</v>
          </cell>
          <cell r="K469">
            <v>837025364.79603231</v>
          </cell>
          <cell r="L469">
            <v>8.9227386188344084</v>
          </cell>
          <cell r="M469">
            <v>813388200.68795311</v>
          </cell>
          <cell r="N469">
            <v>106953826.87398703</v>
          </cell>
        </row>
        <row r="470">
          <cell r="A470" t="str">
            <v>Y12</v>
          </cell>
          <cell r="B470" t="str">
            <v>E06</v>
          </cell>
          <cell r="C470" t="str">
            <v>SYBR</v>
          </cell>
          <cell r="D470" t="str">
            <v>Unkn</v>
          </cell>
          <cell r="E470">
            <v>13</v>
          </cell>
          <cell r="F470">
            <v>11.416981559203968</v>
          </cell>
          <cell r="G470">
            <v>11.202394620436644</v>
          </cell>
          <cell r="H470">
            <v>0.19451292969230408</v>
          </cell>
          <cell r="I470">
            <v>512717902.71330929</v>
          </cell>
          <cell r="J470">
            <v>6408973.7839163663</v>
          </cell>
          <cell r="K470">
            <v>696593028.68316972</v>
          </cell>
          <cell r="L470">
            <v>8.8429791238408786</v>
          </cell>
          <cell r="M470">
            <v>813388200.68795311</v>
          </cell>
          <cell r="N470">
            <v>106953826.87398703</v>
          </cell>
        </row>
        <row r="471">
          <cell r="A471" t="str">
            <v>Y10</v>
          </cell>
          <cell r="B471" t="str">
            <v>F04</v>
          </cell>
          <cell r="C471" t="str">
            <v>SYBR</v>
          </cell>
          <cell r="D471" t="str">
            <v>Unkn</v>
          </cell>
          <cell r="E471">
            <v>14</v>
          </cell>
          <cell r="F471">
            <v>29.860856665917158</v>
          </cell>
          <cell r="G471">
            <v>26.624328386175247</v>
          </cell>
          <cell r="H471">
            <v>2.9555637344722796</v>
          </cell>
          <cell r="I471">
            <v>91302.938067852112</v>
          </cell>
          <cell r="J471">
            <v>1141.2867258481515</v>
          </cell>
          <cell r="K471">
            <v>1905.2896901766701</v>
          </cell>
          <cell r="L471">
            <v>3.279961017429085</v>
          </cell>
          <cell r="M471">
            <v>45756.127425193787</v>
          </cell>
          <cell r="N471">
            <v>54251.447183325676</v>
          </cell>
        </row>
        <row r="472">
          <cell r="A472" t="str">
            <v>Y10</v>
          </cell>
          <cell r="B472" t="str">
            <v>F05</v>
          </cell>
          <cell r="C472" t="str">
            <v>SYBR</v>
          </cell>
          <cell r="D472" t="str">
            <v>Unkn</v>
          </cell>
          <cell r="E472">
            <v>14</v>
          </cell>
          <cell r="F472">
            <v>24.068503309964218</v>
          </cell>
          <cell r="G472">
            <v>26.624328386175247</v>
          </cell>
          <cell r="H472">
            <v>2.9555637344722796</v>
          </cell>
          <cell r="I472">
            <v>91302.938067852112</v>
          </cell>
          <cell r="J472">
            <v>1141.2867258481515</v>
          </cell>
          <cell r="K472">
            <v>106424.90112857161</v>
          </cell>
          <cell r="L472">
            <v>5.0270432553787892</v>
          </cell>
          <cell r="M472">
            <v>45756.127425193787</v>
          </cell>
          <cell r="N472">
            <v>54251.447183325676</v>
          </cell>
        </row>
        <row r="473">
          <cell r="A473" t="str">
            <v>Y10</v>
          </cell>
          <cell r="B473" t="str">
            <v>F06</v>
          </cell>
          <cell r="C473" t="str">
            <v>SYBR</v>
          </cell>
          <cell r="D473" t="str">
            <v>Unkn</v>
          </cell>
          <cell r="E473">
            <v>14</v>
          </cell>
          <cell r="F473">
            <v>25.943625182644364</v>
          </cell>
          <cell r="G473">
            <v>26.624328386175247</v>
          </cell>
          <cell r="H473">
            <v>2.9555637344722796</v>
          </cell>
          <cell r="I473">
            <v>91302.938067852112</v>
          </cell>
          <cell r="J473">
            <v>1141.2867258481515</v>
          </cell>
          <cell r="K473">
            <v>28938.191456833069</v>
          </cell>
          <cell r="L473">
            <v>4.4614713856337129</v>
          </cell>
          <cell r="M473">
            <v>45756.127425193787</v>
          </cell>
          <cell r="N473">
            <v>54251.447183325676</v>
          </cell>
        </row>
        <row r="474">
          <cell r="A474" t="str">
            <v>Y8</v>
          </cell>
          <cell r="B474" t="str">
            <v>G04</v>
          </cell>
          <cell r="C474" t="str">
            <v>SYBR</v>
          </cell>
          <cell r="D474" t="str">
            <v>Unkn</v>
          </cell>
          <cell r="E474">
            <v>15</v>
          </cell>
          <cell r="F474">
            <v>12.037698052571173</v>
          </cell>
          <cell r="G474">
            <v>11.750442100770707</v>
          </cell>
          <cell r="H474">
            <v>0.26497819716118381</v>
          </cell>
          <cell r="I474">
            <v>377256481.42062563</v>
          </cell>
          <cell r="J474">
            <v>4715706.01775782</v>
          </cell>
          <cell r="K474">
            <v>452646749.59548986</v>
          </cell>
          <cell r="L474">
            <v>8.6557594060987348</v>
          </cell>
          <cell r="M474">
            <v>558733988.26843369</v>
          </cell>
          <cell r="N474">
            <v>99699486.159491092</v>
          </cell>
        </row>
        <row r="475">
          <cell r="A475" t="str">
            <v>Y8</v>
          </cell>
          <cell r="B475" t="str">
            <v>G05</v>
          </cell>
          <cell r="C475" t="str">
            <v>SYBR</v>
          </cell>
          <cell r="D475" t="str">
            <v>Unkn</v>
          </cell>
          <cell r="E475">
            <v>15</v>
          </cell>
          <cell r="F475">
            <v>11.515564694257469</v>
          </cell>
          <cell r="G475">
            <v>11.750442100770707</v>
          </cell>
          <cell r="H475">
            <v>0.26497819716118381</v>
          </cell>
          <cell r="I475">
            <v>377256481.42062563</v>
          </cell>
          <cell r="J475">
            <v>4715706.01775782</v>
          </cell>
          <cell r="K475">
            <v>650495960.92124569</v>
          </cell>
          <cell r="L475">
            <v>8.8132446042718389</v>
          </cell>
          <cell r="M475">
            <v>558733988.26843369</v>
          </cell>
          <cell r="N475">
            <v>99699486.159491092</v>
          </cell>
        </row>
        <row r="476">
          <cell r="A476" t="str">
            <v>Y8</v>
          </cell>
          <cell r="B476" t="str">
            <v>G06</v>
          </cell>
          <cell r="C476" t="str">
            <v>SYBR</v>
          </cell>
          <cell r="D476" t="str">
            <v>Unkn</v>
          </cell>
          <cell r="E476">
            <v>15</v>
          </cell>
          <cell r="F476">
            <v>11.698063555483483</v>
          </cell>
          <cell r="G476">
            <v>11.750442100770707</v>
          </cell>
          <cell r="H476">
            <v>0.26497819716118381</v>
          </cell>
          <cell r="I476">
            <v>377256481.42062563</v>
          </cell>
          <cell r="J476">
            <v>4715706.01775782</v>
          </cell>
          <cell r="K476">
            <v>573059254.28856552</v>
          </cell>
          <cell r="L476">
            <v>8.7581995303095717</v>
          </cell>
          <cell r="M476">
            <v>558733988.26843369</v>
          </cell>
          <cell r="N476">
            <v>99699486.159491092</v>
          </cell>
        </row>
        <row r="477">
          <cell r="A477" t="str">
            <v>Y7</v>
          </cell>
          <cell r="B477" t="str">
            <v>H04</v>
          </cell>
          <cell r="C477" t="str">
            <v>SYBR</v>
          </cell>
          <cell r="D477" t="str">
            <v>Unkn</v>
          </cell>
          <cell r="E477">
            <v>16</v>
          </cell>
          <cell r="F477">
            <v>15.834378213023781</v>
          </cell>
          <cell r="G477">
            <v>16.347568030908594</v>
          </cell>
          <cell r="H477">
            <v>0.99588273666737825</v>
          </cell>
          <cell r="I477">
            <v>28772627.376370039</v>
          </cell>
          <cell r="J477">
            <v>359657.84220462549</v>
          </cell>
          <cell r="K477">
            <v>32404817.079227727</v>
          </cell>
          <cell r="L477">
            <v>7.5106095742629781</v>
          </cell>
          <cell r="M477">
            <v>25961650.661758523</v>
          </cell>
          <cell r="N477">
            <v>13703547.544858463</v>
          </cell>
        </row>
        <row r="478">
          <cell r="A478" t="str">
            <v>Y7</v>
          </cell>
          <cell r="B478" t="str">
            <v>H05</v>
          </cell>
          <cell r="C478" t="str">
            <v>SYBR</v>
          </cell>
          <cell r="D478" t="str">
            <v>Unkn</v>
          </cell>
          <cell r="E478">
            <v>16</v>
          </cell>
          <cell r="F478">
            <v>15.712950516628224</v>
          </cell>
          <cell r="G478">
            <v>16.347568030908594</v>
          </cell>
          <cell r="H478">
            <v>0.99588273666737825</v>
          </cell>
          <cell r="I478">
            <v>28772627.376370039</v>
          </cell>
          <cell r="J478">
            <v>359657.84220462549</v>
          </cell>
          <cell r="K478">
            <v>35256113.961478338</v>
          </cell>
          <cell r="L478">
            <v>7.5472344413128791</v>
          </cell>
          <cell r="M478">
            <v>25961650.661758523</v>
          </cell>
          <cell r="N478">
            <v>13703547.544858463</v>
          </cell>
        </row>
        <row r="479">
          <cell r="A479" t="str">
            <v>Y7</v>
          </cell>
          <cell r="B479" t="str">
            <v>H06</v>
          </cell>
          <cell r="C479" t="str">
            <v>SYBR</v>
          </cell>
          <cell r="D479" t="str">
            <v>Unkn</v>
          </cell>
          <cell r="E479">
            <v>16</v>
          </cell>
          <cell r="F479">
            <v>17.495375363073784</v>
          </cell>
          <cell r="G479">
            <v>16.347568030908594</v>
          </cell>
          <cell r="H479">
            <v>0.99588273666737825</v>
          </cell>
          <cell r="I479">
            <v>28772627.376370039</v>
          </cell>
          <cell r="J479">
            <v>359657.84220462549</v>
          </cell>
          <cell r="K479">
            <v>10224020.944569491</v>
          </cell>
          <cell r="L479">
            <v>7.0096217304956276</v>
          </cell>
          <cell r="M479">
            <v>25961650.661758523</v>
          </cell>
          <cell r="N479">
            <v>13703547.544858463</v>
          </cell>
        </row>
        <row r="480">
          <cell r="A480" t="str">
            <v>10-1 Std.</v>
          </cell>
          <cell r="B480" t="str">
            <v>A10</v>
          </cell>
          <cell r="C480" t="str">
            <v>SYBR</v>
          </cell>
          <cell r="D480" t="str">
            <v>Std</v>
          </cell>
          <cell r="E480">
            <v>1</v>
          </cell>
          <cell r="F480">
            <v>10.767350226716637</v>
          </cell>
          <cell r="G480">
            <v>10.677530062561301</v>
          </cell>
          <cell r="H480">
            <v>0.15410742993148069</v>
          </cell>
          <cell r="I480">
            <v>0</v>
          </cell>
          <cell r="J480">
            <v>821000000</v>
          </cell>
          <cell r="K480">
            <v>821000000</v>
          </cell>
          <cell r="L480">
            <v>8.9143431571194416</v>
          </cell>
          <cell r="M480">
            <v>821000000</v>
          </cell>
          <cell r="N480">
            <v>0</v>
          </cell>
        </row>
        <row r="481">
          <cell r="A481" t="str">
            <v>10-1 Std.</v>
          </cell>
          <cell r="B481" t="str">
            <v>A11</v>
          </cell>
          <cell r="C481" t="str">
            <v>SYBR</v>
          </cell>
          <cell r="D481" t="str">
            <v>Std</v>
          </cell>
          <cell r="E481">
            <v>1</v>
          </cell>
          <cell r="F481">
            <v>10.765655139533477</v>
          </cell>
          <cell r="G481">
            <v>10.677530062561301</v>
          </cell>
          <cell r="H481">
            <v>0.15410742993148069</v>
          </cell>
          <cell r="I481">
            <v>0</v>
          </cell>
          <cell r="J481">
            <v>821000000</v>
          </cell>
          <cell r="K481">
            <v>821000000</v>
          </cell>
          <cell r="L481">
            <v>8.9143431571194416</v>
          </cell>
          <cell r="M481">
            <v>821000000</v>
          </cell>
          <cell r="N481">
            <v>0</v>
          </cell>
        </row>
        <row r="482">
          <cell r="A482" t="str">
            <v>10-1 Std.</v>
          </cell>
          <cell r="B482" t="str">
            <v>A12</v>
          </cell>
          <cell r="C482" t="str">
            <v>SYBR</v>
          </cell>
          <cell r="D482" t="str">
            <v>Std</v>
          </cell>
          <cell r="E482">
            <v>1</v>
          </cell>
          <cell r="F482">
            <v>10.499584821433787</v>
          </cell>
          <cell r="G482">
            <v>10.677530062561301</v>
          </cell>
          <cell r="H482">
            <v>0.15410742993148069</v>
          </cell>
          <cell r="I482">
            <v>0</v>
          </cell>
          <cell r="J482">
            <v>821000000</v>
          </cell>
          <cell r="K482">
            <v>821000000</v>
          </cell>
          <cell r="L482">
            <v>8.9143431571194416</v>
          </cell>
          <cell r="M482">
            <v>821000000</v>
          </cell>
          <cell r="N482">
            <v>0</v>
          </cell>
        </row>
        <row r="483">
          <cell r="A483" t="str">
            <v>10-2 Std.</v>
          </cell>
          <cell r="B483" t="str">
            <v>B10</v>
          </cell>
          <cell r="C483" t="str">
            <v>SYBR</v>
          </cell>
          <cell r="D483" t="str">
            <v>Std</v>
          </cell>
          <cell r="E483">
            <v>2</v>
          </cell>
          <cell r="F483">
            <v>14.150563864941075</v>
          </cell>
          <cell r="G483">
            <v>14.077468174815507</v>
          </cell>
          <cell r="H483">
            <v>6.354169110645394E-2</v>
          </cell>
          <cell r="I483">
            <v>0</v>
          </cell>
          <cell r="J483">
            <v>82100000</v>
          </cell>
          <cell r="K483">
            <v>82100000</v>
          </cell>
          <cell r="L483">
            <v>7.9143431571194407</v>
          </cell>
          <cell r="M483">
            <v>82100000</v>
          </cell>
          <cell r="N483">
            <v>0</v>
          </cell>
        </row>
        <row r="484">
          <cell r="A484" t="str">
            <v>10-2 Std.</v>
          </cell>
          <cell r="B484" t="str">
            <v>B11</v>
          </cell>
          <cell r="C484" t="str">
            <v>SYBR</v>
          </cell>
          <cell r="D484" t="str">
            <v>Std</v>
          </cell>
          <cell r="E484">
            <v>2</v>
          </cell>
          <cell r="F484">
            <v>14.046425924404364</v>
          </cell>
          <cell r="G484">
            <v>14.077468174815507</v>
          </cell>
          <cell r="H484">
            <v>6.354169110645394E-2</v>
          </cell>
          <cell r="I484">
            <v>0</v>
          </cell>
          <cell r="J484">
            <v>82100000</v>
          </cell>
          <cell r="K484">
            <v>82100000</v>
          </cell>
          <cell r="L484">
            <v>7.9143431571194407</v>
          </cell>
          <cell r="M484">
            <v>82100000</v>
          </cell>
          <cell r="N484">
            <v>0</v>
          </cell>
        </row>
        <row r="485">
          <cell r="A485" t="str">
            <v>10-2 Std.</v>
          </cell>
          <cell r="B485" t="str">
            <v>B12</v>
          </cell>
          <cell r="C485" t="str">
            <v>SYBR</v>
          </cell>
          <cell r="D485" t="str">
            <v>Std</v>
          </cell>
          <cell r="E485">
            <v>2</v>
          </cell>
          <cell r="F485">
            <v>14.035414735101082</v>
          </cell>
          <cell r="G485">
            <v>14.077468174815507</v>
          </cell>
          <cell r="H485">
            <v>6.354169110645394E-2</v>
          </cell>
          <cell r="I485">
            <v>0</v>
          </cell>
          <cell r="J485">
            <v>82100000</v>
          </cell>
          <cell r="K485">
            <v>82100000</v>
          </cell>
          <cell r="L485">
            <v>7.9143431571194407</v>
          </cell>
          <cell r="M485">
            <v>82100000</v>
          </cell>
          <cell r="N485">
            <v>0</v>
          </cell>
        </row>
        <row r="486">
          <cell r="A486" t="str">
            <v>10-3 Std.</v>
          </cell>
          <cell r="B486" t="str">
            <v>C10</v>
          </cell>
          <cell r="C486" t="str">
            <v>SYBR</v>
          </cell>
          <cell r="D486" t="str">
            <v>Std</v>
          </cell>
          <cell r="E486">
            <v>3</v>
          </cell>
          <cell r="F486">
            <v>18.521374652484933</v>
          </cell>
          <cell r="G486">
            <v>18.5421461000447</v>
          </cell>
          <cell r="H486">
            <v>0.35128999073684769</v>
          </cell>
          <cell r="I486">
            <v>0</v>
          </cell>
          <cell r="J486">
            <v>8210000</v>
          </cell>
          <cell r="K486">
            <v>8210000</v>
          </cell>
          <cell r="L486">
            <v>6.9143431571194407</v>
          </cell>
          <cell r="M486">
            <v>8210000</v>
          </cell>
          <cell r="N486">
            <v>0</v>
          </cell>
        </row>
        <row r="487">
          <cell r="A487" t="str">
            <v>10-3 Std.</v>
          </cell>
          <cell r="B487" t="str">
            <v>C11</v>
          </cell>
          <cell r="C487" t="str">
            <v>SYBR</v>
          </cell>
          <cell r="D487" t="str">
            <v>Std</v>
          </cell>
          <cell r="E487">
            <v>3</v>
          </cell>
          <cell r="F487">
            <v>18.903360938660565</v>
          </cell>
          <cell r="G487">
            <v>18.5421461000447</v>
          </cell>
          <cell r="H487">
            <v>0.35128999073684769</v>
          </cell>
          <cell r="I487">
            <v>0</v>
          </cell>
          <cell r="J487">
            <v>8210000</v>
          </cell>
          <cell r="K487">
            <v>8210000</v>
          </cell>
          <cell r="L487">
            <v>6.9143431571194407</v>
          </cell>
          <cell r="M487">
            <v>8210000</v>
          </cell>
          <cell r="N487">
            <v>0</v>
          </cell>
        </row>
        <row r="488">
          <cell r="A488" t="str">
            <v>10-3 Std.</v>
          </cell>
          <cell r="B488" t="str">
            <v>C12</v>
          </cell>
          <cell r="C488" t="str">
            <v>SYBR</v>
          </cell>
          <cell r="D488" t="str">
            <v>Std</v>
          </cell>
          <cell r="E488">
            <v>3</v>
          </cell>
          <cell r="F488">
            <v>18.201702708988602</v>
          </cell>
          <cell r="G488">
            <v>18.5421461000447</v>
          </cell>
          <cell r="H488">
            <v>0.35128999073684769</v>
          </cell>
          <cell r="I488">
            <v>0</v>
          </cell>
          <cell r="J488">
            <v>8210000</v>
          </cell>
          <cell r="K488">
            <v>8210000</v>
          </cell>
          <cell r="L488">
            <v>6.9143431571194407</v>
          </cell>
          <cell r="M488">
            <v>8210000</v>
          </cell>
          <cell r="N488">
            <v>0</v>
          </cell>
        </row>
        <row r="489">
          <cell r="A489" t="str">
            <v>10-4 Std.</v>
          </cell>
          <cell r="B489" t="str">
            <v>D10</v>
          </cell>
          <cell r="C489" t="str">
            <v>SYBR</v>
          </cell>
          <cell r="D489" t="str">
            <v>Std</v>
          </cell>
          <cell r="E489">
            <v>4</v>
          </cell>
          <cell r="F489">
            <v>22.612162377014997</v>
          </cell>
          <cell r="G489">
            <v>22.931404231239526</v>
          </cell>
          <cell r="H489">
            <v>1.565872929690699</v>
          </cell>
          <cell r="I489">
            <v>0</v>
          </cell>
          <cell r="J489">
            <v>821000</v>
          </cell>
          <cell r="K489">
            <v>821000</v>
          </cell>
          <cell r="L489">
            <v>5.9143431571194407</v>
          </cell>
          <cell r="M489">
            <v>821000</v>
          </cell>
          <cell r="N489">
            <v>0</v>
          </cell>
        </row>
        <row r="490">
          <cell r="A490" t="str">
            <v>10-4 Std.</v>
          </cell>
          <cell r="B490" t="str">
            <v>D11</v>
          </cell>
          <cell r="C490" t="str">
            <v>SYBR</v>
          </cell>
          <cell r="D490" t="str">
            <v>Std</v>
          </cell>
          <cell r="E490">
            <v>4</v>
          </cell>
          <cell r="F490">
            <v>24.632297850259874</v>
          </cell>
          <cell r="G490">
            <v>22.931404231239526</v>
          </cell>
          <cell r="H490">
            <v>1.565872929690699</v>
          </cell>
          <cell r="I490">
            <v>0</v>
          </cell>
          <cell r="J490">
            <v>821000</v>
          </cell>
          <cell r="K490">
            <v>821000</v>
          </cell>
          <cell r="L490">
            <v>5.9143431571194407</v>
          </cell>
          <cell r="M490">
            <v>821000</v>
          </cell>
          <cell r="N490">
            <v>0</v>
          </cell>
        </row>
        <row r="491">
          <cell r="A491" t="str">
            <v>10-4 Std.</v>
          </cell>
          <cell r="B491" t="str">
            <v>D12</v>
          </cell>
          <cell r="C491" t="str">
            <v>SYBR</v>
          </cell>
          <cell r="D491" t="str">
            <v>Std</v>
          </cell>
          <cell r="E491">
            <v>4</v>
          </cell>
          <cell r="F491">
            <v>21.549752466443703</v>
          </cell>
          <cell r="G491">
            <v>22.931404231239526</v>
          </cell>
          <cell r="H491">
            <v>1.565872929690699</v>
          </cell>
          <cell r="I491">
            <v>0</v>
          </cell>
          <cell r="J491">
            <v>821000</v>
          </cell>
          <cell r="K491">
            <v>821000</v>
          </cell>
          <cell r="L491">
            <v>5.9143431571194407</v>
          </cell>
          <cell r="M491">
            <v>821000</v>
          </cell>
          <cell r="N491">
            <v>0</v>
          </cell>
        </row>
        <row r="492">
          <cell r="A492" t="str">
            <v>Con</v>
          </cell>
          <cell r="B492" t="str">
            <v>F10</v>
          </cell>
          <cell r="C492" t="str">
            <v>SYBR</v>
          </cell>
          <cell r="D492" t="str">
            <v>NTC</v>
          </cell>
          <cell r="E492">
            <v>1</v>
          </cell>
          <cell r="F492">
            <v>34.789336932161348</v>
          </cell>
          <cell r="G492">
            <v>31.747139570009306</v>
          </cell>
          <cell r="H492">
            <v>2.8335645209904619</v>
          </cell>
          <cell r="I492">
            <v>0</v>
          </cell>
          <cell r="J492">
            <v>0</v>
          </cell>
          <cell r="K492">
            <v>0</v>
          </cell>
          <cell r="L492" t="e">
            <v>#NUM!</v>
          </cell>
          <cell r="M492">
            <v>0</v>
          </cell>
          <cell r="N492">
            <v>0</v>
          </cell>
        </row>
        <row r="493">
          <cell r="A493" t="str">
            <v>Con</v>
          </cell>
          <cell r="B493" t="str">
            <v>F11</v>
          </cell>
          <cell r="C493" t="str">
            <v>SYBR</v>
          </cell>
          <cell r="D493" t="str">
            <v>NTC</v>
          </cell>
          <cell r="E493">
            <v>1</v>
          </cell>
          <cell r="F493">
            <v>31.269048224431099</v>
          </cell>
          <cell r="G493">
            <v>31.747139570009306</v>
          </cell>
          <cell r="H493">
            <v>2.8335645209904619</v>
          </cell>
          <cell r="I493">
            <v>0</v>
          </cell>
          <cell r="J493">
            <v>0</v>
          </cell>
          <cell r="K493">
            <v>0</v>
          </cell>
          <cell r="L493" t="e">
            <v>#NUM!</v>
          </cell>
          <cell r="M493">
            <v>0</v>
          </cell>
          <cell r="N493">
            <v>0</v>
          </cell>
        </row>
        <row r="494">
          <cell r="A494" t="str">
            <v>Con</v>
          </cell>
          <cell r="B494" t="str">
            <v>F12</v>
          </cell>
          <cell r="C494" t="str">
            <v>SYBR</v>
          </cell>
          <cell r="D494" t="str">
            <v>NTC</v>
          </cell>
          <cell r="E494">
            <v>1</v>
          </cell>
          <cell r="F494">
            <v>29.183033553435461</v>
          </cell>
          <cell r="G494">
            <v>31.747139570009306</v>
          </cell>
          <cell r="H494">
            <v>2.8335645209904619</v>
          </cell>
          <cell r="I494">
            <v>0</v>
          </cell>
          <cell r="J494">
            <v>0</v>
          </cell>
          <cell r="K494">
            <v>0</v>
          </cell>
          <cell r="L494" t="e">
            <v>#NUM!</v>
          </cell>
          <cell r="M494">
            <v>0</v>
          </cell>
          <cell r="N494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scosity-Temperature"/>
    </sheetNames>
    <sheetDataSet>
      <sheetData sheetId="0">
        <row r="6">
          <cell r="D6">
            <v>15</v>
          </cell>
          <cell r="E6">
            <v>20</v>
          </cell>
          <cell r="F6">
            <v>25</v>
          </cell>
          <cell r="G6">
            <v>30</v>
          </cell>
          <cell r="H6">
            <v>35</v>
          </cell>
          <cell r="I6">
            <v>40</v>
          </cell>
        </row>
        <row r="7">
          <cell r="D7">
            <v>1750000</v>
          </cell>
          <cell r="E7">
            <v>934000</v>
          </cell>
          <cell r="F7">
            <v>302000</v>
          </cell>
        </row>
        <row r="8">
          <cell r="F8">
            <v>302000</v>
          </cell>
          <cell r="G8">
            <v>93380</v>
          </cell>
          <cell r="H8">
            <v>49589.5</v>
          </cell>
          <cell r="I8">
            <v>19996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zoomScaleNormal="100" workbookViewId="0">
      <pane ySplit="1" topLeftCell="A2" activePane="bottomLeft" state="frozen"/>
      <selection pane="bottomLeft" activeCell="C23" sqref="C23"/>
    </sheetView>
  </sheetViews>
  <sheetFormatPr defaultRowHeight="15.5" x14ac:dyDescent="0.35"/>
  <cols>
    <col min="1" max="1" width="8.6640625" style="33"/>
    <col min="2" max="2" width="11.58203125" style="7" customWidth="1"/>
    <col min="3" max="3" width="11.58203125" style="30" customWidth="1"/>
    <col min="4" max="4" width="11.58203125" style="5" customWidth="1"/>
    <col min="5" max="7" width="18.58203125" style="5" customWidth="1"/>
    <col min="8" max="8" width="18.58203125" style="4" customWidth="1"/>
    <col min="9" max="9" width="18.58203125" style="47" customWidth="1"/>
    <col min="10" max="10" width="19.9140625" style="47" customWidth="1"/>
  </cols>
  <sheetData>
    <row r="1" spans="1:10" s="1" customFormat="1" ht="17" customHeight="1" thickBot="1" x14ac:dyDescent="0.4">
      <c r="A1" s="132" t="s">
        <v>686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s="57" customFormat="1" ht="37.5" customHeight="1" x14ac:dyDescent="0.3">
      <c r="A2" s="8" t="s">
        <v>279</v>
      </c>
      <c r="B2" s="54" t="s">
        <v>425</v>
      </c>
      <c r="C2" s="55" t="s">
        <v>426</v>
      </c>
      <c r="D2" s="54" t="s">
        <v>0</v>
      </c>
      <c r="E2" s="54" t="s">
        <v>1</v>
      </c>
      <c r="F2" s="54" t="s">
        <v>246</v>
      </c>
      <c r="G2" s="54" t="s">
        <v>471</v>
      </c>
      <c r="H2" s="56" t="s">
        <v>245</v>
      </c>
      <c r="I2" s="9" t="s">
        <v>637</v>
      </c>
      <c r="J2" s="10" t="s">
        <v>638</v>
      </c>
    </row>
    <row r="3" spans="1:10" s="1" customFormat="1" ht="17" customHeight="1" x14ac:dyDescent="0.35">
      <c r="A3" s="31">
        <v>1</v>
      </c>
      <c r="B3" s="2" t="s">
        <v>280</v>
      </c>
      <c r="C3" s="30" t="s">
        <v>281</v>
      </c>
      <c r="D3" s="2" t="s">
        <v>2</v>
      </c>
      <c r="E3" s="2" t="s">
        <v>3</v>
      </c>
      <c r="F3" s="2" t="s">
        <v>4</v>
      </c>
      <c r="G3" s="2" t="s">
        <v>4</v>
      </c>
      <c r="H3" s="46">
        <f>VLOOKUP(C3,[1]Sheet1!$A$2:$N$494,10,0)</f>
        <v>2170749.7149463547</v>
      </c>
      <c r="I3" s="46"/>
      <c r="J3" s="58"/>
    </row>
    <row r="4" spans="1:10" s="1" customFormat="1" ht="17" customHeight="1" x14ac:dyDescent="0.35">
      <c r="A4" s="31">
        <v>2</v>
      </c>
      <c r="B4" s="2" t="s">
        <v>5</v>
      </c>
      <c r="C4" s="30" t="s">
        <v>282</v>
      </c>
      <c r="D4" s="2" t="s">
        <v>2</v>
      </c>
      <c r="E4" s="2" t="s">
        <v>6</v>
      </c>
      <c r="F4" s="2" t="s">
        <v>4</v>
      </c>
      <c r="G4" s="2" t="s">
        <v>4</v>
      </c>
      <c r="H4" s="46">
        <f>VLOOKUP(C4,[1]Sheet1!$A$2:$N$494,10,0)</f>
        <v>359657.84220462549</v>
      </c>
      <c r="I4" s="46"/>
      <c r="J4" s="58"/>
    </row>
    <row r="5" spans="1:10" s="1" customFormat="1" ht="17" customHeight="1" x14ac:dyDescent="0.35">
      <c r="A5" s="31">
        <v>3</v>
      </c>
      <c r="B5" s="2" t="s">
        <v>7</v>
      </c>
      <c r="C5" s="30" t="s">
        <v>283</v>
      </c>
      <c r="D5" s="2" t="s">
        <v>2</v>
      </c>
      <c r="E5" s="2" t="s">
        <v>8</v>
      </c>
      <c r="F5" s="2" t="s">
        <v>4</v>
      </c>
      <c r="G5" s="2" t="s">
        <v>4</v>
      </c>
      <c r="H5" s="46">
        <f>VLOOKUP(C5,[1]Sheet1!$A$2:$N$494,10,0)</f>
        <v>4715706.01775782</v>
      </c>
      <c r="I5" s="46"/>
      <c r="J5" s="58"/>
    </row>
    <row r="6" spans="1:10" s="1" customFormat="1" ht="17" customHeight="1" x14ac:dyDescent="0.35">
      <c r="A6" s="31">
        <v>4</v>
      </c>
      <c r="B6" s="2" t="s">
        <v>9</v>
      </c>
      <c r="C6" s="30" t="s">
        <v>284</v>
      </c>
      <c r="D6" s="2" t="s">
        <v>2</v>
      </c>
      <c r="E6" s="2" t="s">
        <v>10</v>
      </c>
      <c r="F6" s="2" t="s">
        <v>4</v>
      </c>
      <c r="G6" s="2" t="s">
        <v>4</v>
      </c>
      <c r="H6" s="46">
        <f>VLOOKUP(C6,[1]Sheet1!$A$2:$N$494,10,0)</f>
        <v>1413538.0868234446</v>
      </c>
      <c r="I6" s="46"/>
      <c r="J6" s="58"/>
    </row>
    <row r="7" spans="1:10" s="1" customFormat="1" ht="17" customHeight="1" x14ac:dyDescent="0.35">
      <c r="A7" s="31">
        <v>5</v>
      </c>
      <c r="B7" s="2" t="s">
        <v>11</v>
      </c>
      <c r="C7" s="30" t="s">
        <v>285</v>
      </c>
      <c r="D7" s="2" t="s">
        <v>2</v>
      </c>
      <c r="E7" s="2" t="s">
        <v>12</v>
      </c>
      <c r="F7" s="2" t="s">
        <v>4</v>
      </c>
      <c r="G7" s="2" t="s">
        <v>4</v>
      </c>
      <c r="H7" s="46">
        <f>VLOOKUP(C7,[1]Sheet1!$A$2:$N$494,10,0)</f>
        <v>551475.80714983726</v>
      </c>
      <c r="I7" s="46">
        <v>61000</v>
      </c>
      <c r="J7" s="58">
        <v>35000</v>
      </c>
    </row>
    <row r="8" spans="1:10" s="1" customFormat="1" ht="17" customHeight="1" x14ac:dyDescent="0.35">
      <c r="A8" s="31">
        <v>6</v>
      </c>
      <c r="B8" s="2" t="s">
        <v>13</v>
      </c>
      <c r="C8" s="30" t="s">
        <v>286</v>
      </c>
      <c r="D8" s="2" t="s">
        <v>2</v>
      </c>
      <c r="E8" s="2" t="s">
        <v>12</v>
      </c>
      <c r="F8" s="2" t="s">
        <v>4</v>
      </c>
      <c r="G8" s="2" t="s">
        <v>4</v>
      </c>
      <c r="H8" s="46">
        <f>VLOOKUP(C8,[1]Sheet1!$A$2:$N$494,10,0)</f>
        <v>1141.2867258481515</v>
      </c>
      <c r="I8" s="46"/>
      <c r="J8" s="58"/>
    </row>
    <row r="9" spans="1:10" s="1" customFormat="1" ht="17" customHeight="1" x14ac:dyDescent="0.35">
      <c r="A9" s="31">
        <v>7</v>
      </c>
      <c r="B9" s="2" t="s">
        <v>14</v>
      </c>
      <c r="C9" s="30" t="s">
        <v>287</v>
      </c>
      <c r="D9" s="2" t="s">
        <v>2</v>
      </c>
      <c r="E9" s="2" t="s">
        <v>15</v>
      </c>
      <c r="F9" s="2" t="s">
        <v>4</v>
      </c>
      <c r="G9" s="2" t="s">
        <v>4</v>
      </c>
      <c r="H9" s="46">
        <f>VLOOKUP(C9,[1]Sheet1!$A$2:$N$494,10,0)</f>
        <v>5814817.4994510608</v>
      </c>
      <c r="I9" s="46"/>
      <c r="J9" s="58"/>
    </row>
    <row r="10" spans="1:10" s="1" customFormat="1" ht="17" customHeight="1" x14ac:dyDescent="0.35">
      <c r="A10" s="31">
        <v>8</v>
      </c>
      <c r="B10" s="2" t="s">
        <v>16</v>
      </c>
      <c r="C10" s="30" t="s">
        <v>288</v>
      </c>
      <c r="D10" s="2" t="s">
        <v>2</v>
      </c>
      <c r="E10" s="2" t="s">
        <v>15</v>
      </c>
      <c r="F10" s="2" t="s">
        <v>4</v>
      </c>
      <c r="G10" s="2" t="s">
        <v>4</v>
      </c>
      <c r="H10" s="46">
        <f>VLOOKUP(C10,[1]Sheet1!$A$2:$N$494,10,0)</f>
        <v>160561.05143579465</v>
      </c>
      <c r="I10" s="46"/>
      <c r="J10" s="58"/>
    </row>
    <row r="11" spans="1:10" s="1" customFormat="1" ht="17" customHeight="1" x14ac:dyDescent="0.35">
      <c r="A11" s="31">
        <v>9</v>
      </c>
      <c r="B11" s="2" t="s">
        <v>17</v>
      </c>
      <c r="C11" s="30" t="s">
        <v>289</v>
      </c>
      <c r="D11" s="2" t="s">
        <v>2</v>
      </c>
      <c r="E11" s="2" t="s">
        <v>18</v>
      </c>
      <c r="F11" s="2" t="s">
        <v>4</v>
      </c>
      <c r="G11" s="2" t="s">
        <v>4</v>
      </c>
      <c r="H11" s="46" t="s">
        <v>475</v>
      </c>
      <c r="I11" s="46"/>
      <c r="J11" s="58"/>
    </row>
    <row r="12" spans="1:10" s="1" customFormat="1" ht="17" customHeight="1" x14ac:dyDescent="0.35">
      <c r="A12" s="31">
        <v>10</v>
      </c>
      <c r="B12" s="2" t="s">
        <v>19</v>
      </c>
      <c r="C12" s="30" t="s">
        <v>290</v>
      </c>
      <c r="D12" s="2" t="s">
        <v>2</v>
      </c>
      <c r="E12" s="2" t="s">
        <v>18</v>
      </c>
      <c r="F12" s="2" t="s">
        <v>4</v>
      </c>
      <c r="G12" s="2" t="s">
        <v>4</v>
      </c>
      <c r="H12" s="46">
        <f>VLOOKUP(C12,[1]Sheet1!$A$2:$N$494,10,0)</f>
        <v>3208388.8955487176</v>
      </c>
      <c r="I12" s="46"/>
      <c r="J12" s="58"/>
    </row>
    <row r="13" spans="1:10" s="1" customFormat="1" ht="17" customHeight="1" x14ac:dyDescent="0.35">
      <c r="A13" s="31">
        <v>11</v>
      </c>
      <c r="B13" s="2" t="s">
        <v>20</v>
      </c>
      <c r="C13" s="30" t="s">
        <v>291</v>
      </c>
      <c r="D13" s="2" t="s">
        <v>2</v>
      </c>
      <c r="E13" s="2" t="s">
        <v>21</v>
      </c>
      <c r="F13" s="2" t="s">
        <v>4</v>
      </c>
      <c r="G13" s="2" t="s">
        <v>4</v>
      </c>
      <c r="H13" s="46">
        <f>VLOOKUP(C13,[1]Sheet1!$A$2:$N$494,10,0)</f>
        <v>11482197.669072649</v>
      </c>
      <c r="I13" s="46"/>
      <c r="J13" s="58"/>
    </row>
    <row r="14" spans="1:10" s="1" customFormat="1" ht="17" customHeight="1" x14ac:dyDescent="0.35">
      <c r="A14" s="31">
        <v>12</v>
      </c>
      <c r="B14" s="2" t="s">
        <v>22</v>
      </c>
      <c r="C14" s="30" t="s">
        <v>292</v>
      </c>
      <c r="D14" s="2" t="s">
        <v>2</v>
      </c>
      <c r="E14" s="2" t="s">
        <v>21</v>
      </c>
      <c r="F14" s="2" t="s">
        <v>4</v>
      </c>
      <c r="G14" s="2" t="s">
        <v>4</v>
      </c>
      <c r="H14" s="46">
        <f>VLOOKUP(C14,[1]Sheet1!$A$2:$N$494,10,0)</f>
        <v>9480455.4746606443</v>
      </c>
      <c r="I14" s="46"/>
      <c r="J14" s="58"/>
    </row>
    <row r="15" spans="1:10" s="1" customFormat="1" ht="17" customHeight="1" x14ac:dyDescent="0.35">
      <c r="A15" s="31">
        <v>13</v>
      </c>
      <c r="B15" s="2" t="s">
        <v>23</v>
      </c>
      <c r="C15" s="30" t="s">
        <v>293</v>
      </c>
      <c r="D15" s="2" t="s">
        <v>2</v>
      </c>
      <c r="E15" s="2" t="s">
        <v>24</v>
      </c>
      <c r="F15" s="2" t="s">
        <v>4</v>
      </c>
      <c r="G15" s="2" t="s">
        <v>4</v>
      </c>
      <c r="H15" s="46">
        <f>VLOOKUP(C15,[1]Sheet1!$A$2:$N$494,10,0)</f>
        <v>13573049.445597822</v>
      </c>
      <c r="I15" s="46"/>
      <c r="J15" s="58"/>
    </row>
    <row r="16" spans="1:10" s="1" customFormat="1" ht="17" customHeight="1" x14ac:dyDescent="0.35">
      <c r="A16" s="31">
        <v>14</v>
      </c>
      <c r="B16" s="2" t="s">
        <v>25</v>
      </c>
      <c r="C16" s="30" t="s">
        <v>294</v>
      </c>
      <c r="D16" s="2" t="s">
        <v>2</v>
      </c>
      <c r="E16" s="2" t="s">
        <v>24</v>
      </c>
      <c r="F16" s="2" t="s">
        <v>4</v>
      </c>
      <c r="G16" s="2" t="s">
        <v>4</v>
      </c>
      <c r="H16" s="46">
        <f>VLOOKUP(C16,[1]Sheet1!$A$2:$N$494,10,0)</f>
        <v>8526131.5007511117</v>
      </c>
      <c r="I16" s="46"/>
      <c r="J16" s="58"/>
    </row>
    <row r="17" spans="1:10" s="1" customFormat="1" ht="17" customHeight="1" x14ac:dyDescent="0.35">
      <c r="A17" s="31">
        <v>15</v>
      </c>
      <c r="B17" s="2" t="s">
        <v>26</v>
      </c>
      <c r="C17" s="30" t="s">
        <v>295</v>
      </c>
      <c r="D17" s="2" t="s">
        <v>2</v>
      </c>
      <c r="E17" s="2" t="s">
        <v>27</v>
      </c>
      <c r="F17" s="2" t="s">
        <v>4</v>
      </c>
      <c r="G17" s="2" t="s">
        <v>4</v>
      </c>
      <c r="H17" s="46" t="s">
        <v>472</v>
      </c>
      <c r="I17" s="46"/>
      <c r="J17" s="58"/>
    </row>
    <row r="18" spans="1:10" s="1" customFormat="1" ht="17" customHeight="1" x14ac:dyDescent="0.35">
      <c r="A18" s="31">
        <v>16</v>
      </c>
      <c r="B18" s="2" t="s">
        <v>28</v>
      </c>
      <c r="C18" s="30" t="s">
        <v>296</v>
      </c>
      <c r="D18" s="2" t="s">
        <v>2</v>
      </c>
      <c r="E18" s="2" t="s">
        <v>27</v>
      </c>
      <c r="F18" s="2" t="s">
        <v>4</v>
      </c>
      <c r="G18" s="2" t="s">
        <v>4</v>
      </c>
      <c r="H18" s="46" t="s">
        <v>473</v>
      </c>
      <c r="I18" s="46"/>
      <c r="J18" s="58"/>
    </row>
    <row r="19" spans="1:10" s="1" customFormat="1" ht="17" customHeight="1" x14ac:dyDescent="0.35">
      <c r="A19" s="31">
        <v>17</v>
      </c>
      <c r="B19" s="2" t="s">
        <v>29</v>
      </c>
      <c r="C19" s="30" t="s">
        <v>297</v>
      </c>
      <c r="D19" s="2" t="s">
        <v>2</v>
      </c>
      <c r="E19" s="2" t="s">
        <v>30</v>
      </c>
      <c r="F19" s="2">
        <v>3.22</v>
      </c>
      <c r="G19" s="2" t="s">
        <v>4</v>
      </c>
      <c r="H19" s="46" t="s">
        <v>474</v>
      </c>
      <c r="I19" s="46"/>
      <c r="J19" s="58"/>
    </row>
    <row r="20" spans="1:10" s="1" customFormat="1" ht="17" customHeight="1" x14ac:dyDescent="0.35">
      <c r="A20" s="31">
        <v>18</v>
      </c>
      <c r="B20" s="2" t="s">
        <v>31</v>
      </c>
      <c r="C20" s="30" t="s">
        <v>298</v>
      </c>
      <c r="D20" s="2" t="s">
        <v>2</v>
      </c>
      <c r="E20" s="2" t="s">
        <v>30</v>
      </c>
      <c r="F20" s="2">
        <v>3.51</v>
      </c>
      <c r="G20" s="2" t="s">
        <v>4</v>
      </c>
      <c r="H20" s="46">
        <f>VLOOKUP(C20,[1]Sheet1!$A$2:$N$494,10,0)</f>
        <v>7138415.0353034157</v>
      </c>
      <c r="I20" s="46"/>
      <c r="J20" s="58"/>
    </row>
    <row r="21" spans="1:10" s="1" customFormat="1" ht="17" customHeight="1" x14ac:dyDescent="0.35">
      <c r="A21" s="31">
        <v>19</v>
      </c>
      <c r="B21" s="2" t="s">
        <v>32</v>
      </c>
      <c r="C21" s="30" t="s">
        <v>299</v>
      </c>
      <c r="D21" s="2" t="s">
        <v>2</v>
      </c>
      <c r="E21" s="2" t="s">
        <v>33</v>
      </c>
      <c r="F21" s="2">
        <v>3.41</v>
      </c>
      <c r="G21" s="2" t="s">
        <v>4</v>
      </c>
      <c r="H21" s="46">
        <f>VLOOKUP(C21,[1]Sheet1!$A$2:$N$494,10,0)</f>
        <v>10673094.974296372</v>
      </c>
      <c r="I21" s="46"/>
      <c r="J21" s="58"/>
    </row>
    <row r="22" spans="1:10" s="1" customFormat="1" ht="17" customHeight="1" x14ac:dyDescent="0.35">
      <c r="A22" s="31">
        <v>20</v>
      </c>
      <c r="B22" s="2" t="s">
        <v>34</v>
      </c>
      <c r="C22" s="30" t="s">
        <v>300</v>
      </c>
      <c r="D22" s="2" t="s">
        <v>2</v>
      </c>
      <c r="E22" s="2" t="s">
        <v>33</v>
      </c>
      <c r="F22" s="2">
        <v>3.3250000000000002</v>
      </c>
      <c r="G22" s="2" t="s">
        <v>4</v>
      </c>
      <c r="H22" s="46">
        <f>VLOOKUP(C22,[1]Sheet1!$A$2:$N$494,10,0)</f>
        <v>9396691.9490188938</v>
      </c>
      <c r="I22" s="46"/>
      <c r="J22" s="58"/>
    </row>
    <row r="23" spans="1:10" s="1" customFormat="1" ht="17" customHeight="1" x14ac:dyDescent="0.35">
      <c r="A23" s="31">
        <v>21</v>
      </c>
      <c r="B23" s="2" t="s">
        <v>35</v>
      </c>
      <c r="C23" s="30" t="s">
        <v>301</v>
      </c>
      <c r="D23" s="2" t="s">
        <v>2</v>
      </c>
      <c r="E23" s="2" t="s">
        <v>36</v>
      </c>
      <c r="F23" s="2">
        <v>1.252</v>
      </c>
      <c r="G23" s="2" t="s">
        <v>4</v>
      </c>
      <c r="H23" s="46">
        <f>VLOOKUP(C23,[1]Sheet1!$A$2:$N$494,10,0)</f>
        <v>23069.625453979235</v>
      </c>
      <c r="I23" s="46"/>
      <c r="J23" s="58"/>
    </row>
    <row r="24" spans="1:10" s="1" customFormat="1" ht="17" customHeight="1" x14ac:dyDescent="0.35">
      <c r="A24" s="31">
        <v>22</v>
      </c>
      <c r="B24" s="2" t="s">
        <v>37</v>
      </c>
      <c r="C24" s="30" t="s">
        <v>302</v>
      </c>
      <c r="D24" s="2" t="s">
        <v>2</v>
      </c>
      <c r="E24" s="2" t="s">
        <v>38</v>
      </c>
      <c r="F24" s="2">
        <v>0.45</v>
      </c>
      <c r="G24" s="2" t="s">
        <v>4</v>
      </c>
      <c r="H24" s="46">
        <f>VLOOKUP(C24,[1]Sheet1!$A$2:$N$494,10,0)</f>
        <v>7827156.2590515148</v>
      </c>
      <c r="I24" s="46"/>
      <c r="J24" s="58"/>
    </row>
    <row r="25" spans="1:10" s="1" customFormat="1" ht="17" customHeight="1" x14ac:dyDescent="0.35">
      <c r="A25" s="31">
        <v>23</v>
      </c>
      <c r="B25" s="2" t="s">
        <v>39</v>
      </c>
      <c r="C25" s="30" t="s">
        <v>303</v>
      </c>
      <c r="D25" s="2" t="s">
        <v>2</v>
      </c>
      <c r="E25" s="2" t="s">
        <v>40</v>
      </c>
      <c r="F25" s="2">
        <v>3.6789999999999998</v>
      </c>
      <c r="G25" s="2" t="s">
        <v>4</v>
      </c>
      <c r="H25" s="46">
        <f>VLOOKUP(C25,[1]Sheet1!$A$2:$N$494,10,0)</f>
        <v>3150679.3678604169</v>
      </c>
      <c r="I25" s="46"/>
      <c r="J25" s="58"/>
    </row>
    <row r="26" spans="1:10" s="1" customFormat="1" ht="17" customHeight="1" x14ac:dyDescent="0.35">
      <c r="A26" s="31">
        <v>24</v>
      </c>
      <c r="B26" s="2" t="s">
        <v>41</v>
      </c>
      <c r="C26" s="30" t="s">
        <v>304</v>
      </c>
      <c r="D26" s="2" t="s">
        <v>2</v>
      </c>
      <c r="E26" s="2" t="s">
        <v>42</v>
      </c>
      <c r="F26" s="2">
        <v>0.495</v>
      </c>
      <c r="G26" s="2" t="s">
        <v>4</v>
      </c>
      <c r="H26" s="46">
        <f>VLOOKUP(C26,[1]Sheet1!$A$2:$N$494,10,0)</f>
        <v>2327233.9118884928</v>
      </c>
      <c r="I26" s="46"/>
      <c r="J26" s="58"/>
    </row>
    <row r="27" spans="1:10" s="1" customFormat="1" ht="17" customHeight="1" x14ac:dyDescent="0.35">
      <c r="A27" s="31">
        <v>25</v>
      </c>
      <c r="B27" s="2" t="s">
        <v>43</v>
      </c>
      <c r="C27" s="30" t="s">
        <v>305</v>
      </c>
      <c r="D27" s="2" t="s">
        <v>2</v>
      </c>
      <c r="E27" s="2" t="s">
        <v>44</v>
      </c>
      <c r="F27" s="2">
        <v>0.51</v>
      </c>
      <c r="G27" s="2" t="s">
        <v>4</v>
      </c>
      <c r="H27" s="46">
        <f>VLOOKUP(C27,[1]Sheet1!$A$2:$N$494,10,0)</f>
        <v>5224765.7347382288</v>
      </c>
      <c r="I27" s="46"/>
      <c r="J27" s="58"/>
    </row>
    <row r="28" spans="1:10" s="1" customFormat="1" ht="17" customHeight="1" x14ac:dyDescent="0.35">
      <c r="A28" s="31">
        <v>26</v>
      </c>
      <c r="B28" s="2" t="s">
        <v>45</v>
      </c>
      <c r="C28" s="30" t="s">
        <v>306</v>
      </c>
      <c r="D28" s="2" t="s">
        <v>2</v>
      </c>
      <c r="E28" s="2" t="s">
        <v>46</v>
      </c>
      <c r="F28" s="2">
        <v>0.96799999999999997</v>
      </c>
      <c r="G28" s="2" t="s">
        <v>4</v>
      </c>
      <c r="H28" s="46">
        <f>VLOOKUP(C28,[1]Sheet1!$A$2:$N$494,10,0)</f>
        <v>2424039.4852217892</v>
      </c>
      <c r="I28" s="46"/>
      <c r="J28" s="58"/>
    </row>
    <row r="29" spans="1:10" s="1" customFormat="1" ht="17" customHeight="1" x14ac:dyDescent="0.35">
      <c r="A29" s="31">
        <v>27</v>
      </c>
      <c r="B29" s="2" t="s">
        <v>47</v>
      </c>
      <c r="C29" s="30" t="s">
        <v>308</v>
      </c>
      <c r="D29" s="2" t="s">
        <v>2</v>
      </c>
      <c r="E29" s="2" t="s">
        <v>46</v>
      </c>
      <c r="F29" s="2">
        <v>0.35099999999999998</v>
      </c>
      <c r="G29" s="2" t="s">
        <v>4</v>
      </c>
      <c r="H29" s="46">
        <f>VLOOKUP(C29,[1]Sheet1!$A$2:$N$494,10,0)</f>
        <v>2229295.4662539167</v>
      </c>
      <c r="I29" s="46"/>
      <c r="J29" s="58"/>
    </row>
    <row r="30" spans="1:10" s="1" customFormat="1" ht="17" customHeight="1" x14ac:dyDescent="0.35">
      <c r="A30" s="31">
        <v>28</v>
      </c>
      <c r="B30" s="2" t="s">
        <v>48</v>
      </c>
      <c r="C30" s="30" t="s">
        <v>307</v>
      </c>
      <c r="D30" s="2" t="s">
        <v>2</v>
      </c>
      <c r="E30" s="2" t="s">
        <v>49</v>
      </c>
      <c r="F30" s="2">
        <v>0.96799999999999997</v>
      </c>
      <c r="G30" s="2" t="s">
        <v>4</v>
      </c>
      <c r="H30" s="46">
        <f>VLOOKUP(C30,[1]Sheet1!$A$2:$N$494,10,0)</f>
        <v>2722860.2882002532</v>
      </c>
      <c r="I30" s="46"/>
      <c r="J30" s="58"/>
    </row>
    <row r="31" spans="1:10" s="1" customFormat="1" ht="17" customHeight="1" x14ac:dyDescent="0.35">
      <c r="A31" s="31">
        <v>29</v>
      </c>
      <c r="B31" s="2" t="s">
        <v>50</v>
      </c>
      <c r="C31" s="30" t="s">
        <v>325</v>
      </c>
      <c r="D31" s="2" t="s">
        <v>2</v>
      </c>
      <c r="E31" s="2" t="s">
        <v>49</v>
      </c>
      <c r="F31" s="2">
        <v>0.63829999999999998</v>
      </c>
      <c r="G31" s="2">
        <v>0.52229999999999999</v>
      </c>
      <c r="H31" s="46">
        <f>VLOOKUP(C31,[1]Sheet1!$A$2:$N$494,10,0)</f>
        <v>1043551.5197598136</v>
      </c>
      <c r="I31" s="46"/>
      <c r="J31" s="58"/>
    </row>
    <row r="32" spans="1:10" s="1" customFormat="1" ht="17" customHeight="1" x14ac:dyDescent="0.35">
      <c r="A32" s="31">
        <v>30</v>
      </c>
      <c r="B32" s="2" t="s">
        <v>51</v>
      </c>
      <c r="C32" s="30" t="s">
        <v>309</v>
      </c>
      <c r="D32" s="2" t="s">
        <v>2</v>
      </c>
      <c r="E32" s="2" t="s">
        <v>52</v>
      </c>
      <c r="F32" s="2">
        <v>0.159</v>
      </c>
      <c r="G32" s="2">
        <v>0.29609999999999997</v>
      </c>
      <c r="H32" s="46">
        <f>VLOOKUP(C32,[1]Sheet1!$A$2:$N$494,10,0)</f>
        <v>217300.43685287781</v>
      </c>
      <c r="I32" s="46"/>
      <c r="J32" s="58"/>
    </row>
    <row r="33" spans="1:10" s="1" customFormat="1" ht="17" customHeight="1" x14ac:dyDescent="0.35">
      <c r="A33" s="31">
        <v>31</v>
      </c>
      <c r="B33" s="2" t="s">
        <v>53</v>
      </c>
      <c r="C33" s="30" t="s">
        <v>310</v>
      </c>
      <c r="D33" s="2" t="s">
        <v>2</v>
      </c>
      <c r="E33" s="2" t="s">
        <v>54</v>
      </c>
      <c r="F33" s="2">
        <v>0.32440000000000002</v>
      </c>
      <c r="G33" s="2">
        <v>6.4799999999999996E-2</v>
      </c>
      <c r="H33" s="46">
        <f>VLOOKUP(C33,[1]Sheet1!$A$2:$N$494,10,0)</f>
        <v>534168.72280900949</v>
      </c>
      <c r="I33" s="46"/>
      <c r="J33" s="58"/>
    </row>
    <row r="34" spans="1:10" s="1" customFormat="1" ht="17" customHeight="1" x14ac:dyDescent="0.35">
      <c r="A34" s="31">
        <v>32</v>
      </c>
      <c r="B34" s="2" t="s">
        <v>55</v>
      </c>
      <c r="C34" s="30" t="s">
        <v>311</v>
      </c>
      <c r="D34" s="2" t="s">
        <v>2</v>
      </c>
      <c r="E34" s="2" t="s">
        <v>56</v>
      </c>
      <c r="F34" s="2">
        <v>0.27850000000000003</v>
      </c>
      <c r="G34" s="2">
        <v>4.5900000000000003E-2</v>
      </c>
      <c r="H34" s="46">
        <f>VLOOKUP(C34,[1]Sheet1!$A$2:$N$494,10,0)</f>
        <v>259561.37600497124</v>
      </c>
      <c r="I34" s="46"/>
      <c r="J34" s="58"/>
    </row>
    <row r="35" spans="1:10" s="1" customFormat="1" ht="17" customHeight="1" x14ac:dyDescent="0.35">
      <c r="A35" s="31">
        <v>33</v>
      </c>
      <c r="B35" s="2" t="s">
        <v>57</v>
      </c>
      <c r="C35" s="30" t="s">
        <v>312</v>
      </c>
      <c r="D35" s="2" t="s">
        <v>2</v>
      </c>
      <c r="E35" s="2" t="s">
        <v>58</v>
      </c>
      <c r="F35" s="2">
        <v>0.2671</v>
      </c>
      <c r="G35" s="2">
        <v>4.7300000000000002E-2</v>
      </c>
      <c r="H35" s="46">
        <f>VLOOKUP(C35,[1]Sheet1!$A$2:$N$494,10,0)</f>
        <v>467608.92558161076</v>
      </c>
      <c r="I35" s="46"/>
      <c r="J35" s="58"/>
    </row>
    <row r="36" spans="1:10" s="1" customFormat="1" ht="17" customHeight="1" x14ac:dyDescent="0.35">
      <c r="A36" s="31">
        <v>34</v>
      </c>
      <c r="B36" s="2" t="s">
        <v>59</v>
      </c>
      <c r="C36" s="30" t="s">
        <v>313</v>
      </c>
      <c r="D36" s="2" t="s">
        <v>2</v>
      </c>
      <c r="E36" s="2" t="s">
        <v>60</v>
      </c>
      <c r="F36" s="2">
        <v>0.31640000000000001</v>
      </c>
      <c r="G36" s="2">
        <v>5.6599999999999998E-2</v>
      </c>
      <c r="H36" s="46">
        <f>VLOOKUP(C36,[1]Sheet1!$A$2:$N$494,10,0)</f>
        <v>299285.48019563028</v>
      </c>
      <c r="I36" s="46"/>
      <c r="J36" s="58"/>
    </row>
    <row r="37" spans="1:10" s="1" customFormat="1" ht="17" customHeight="1" x14ac:dyDescent="0.35">
      <c r="A37" s="31">
        <v>35</v>
      </c>
      <c r="B37" s="2" t="s">
        <v>61</v>
      </c>
      <c r="C37" s="30" t="s">
        <v>315</v>
      </c>
      <c r="D37" s="2" t="s">
        <v>2</v>
      </c>
      <c r="E37" s="2" t="s">
        <v>62</v>
      </c>
      <c r="F37" s="2">
        <v>0.20499999999999999</v>
      </c>
      <c r="G37" s="2" t="s">
        <v>4</v>
      </c>
      <c r="H37" s="46">
        <f>VLOOKUP(C37,[1]Sheet1!$A$2:$N$494,10,0)</f>
        <v>746074.86969149439</v>
      </c>
      <c r="I37" s="46"/>
      <c r="J37" s="58"/>
    </row>
    <row r="38" spans="1:10" s="1" customFormat="1" ht="17" customHeight="1" x14ac:dyDescent="0.35">
      <c r="A38" s="31">
        <v>36</v>
      </c>
      <c r="B38" s="2" t="s">
        <v>63</v>
      </c>
      <c r="C38" s="30" t="s">
        <v>316</v>
      </c>
      <c r="D38" s="2" t="s">
        <v>2</v>
      </c>
      <c r="E38" s="2" t="s">
        <v>64</v>
      </c>
      <c r="F38" s="2">
        <v>0.22600000000000001</v>
      </c>
      <c r="G38" s="2">
        <v>5.7000000000000002E-2</v>
      </c>
      <c r="H38" s="46">
        <f>VLOOKUP(C38,[1]Sheet1!$A$2:$N$494,10,0)</f>
        <v>759992.19531628047</v>
      </c>
      <c r="I38" s="46"/>
      <c r="J38" s="58"/>
    </row>
    <row r="39" spans="1:10" s="1" customFormat="1" ht="17" customHeight="1" x14ac:dyDescent="0.35">
      <c r="A39" s="31">
        <v>37</v>
      </c>
      <c r="B39" s="2" t="s">
        <v>65</v>
      </c>
      <c r="C39" s="30" t="s">
        <v>317</v>
      </c>
      <c r="D39" s="2" t="s">
        <v>2</v>
      </c>
      <c r="E39" s="2" t="s">
        <v>66</v>
      </c>
      <c r="F39" s="2">
        <v>0.221</v>
      </c>
      <c r="G39" s="2" t="s">
        <v>4</v>
      </c>
      <c r="H39" s="46">
        <f>VLOOKUP(C39,[1]Sheet1!$A$2:$N$494,10,0)</f>
        <v>856342.33885529824</v>
      </c>
      <c r="I39" s="46"/>
      <c r="J39" s="58"/>
    </row>
    <row r="40" spans="1:10" s="1" customFormat="1" ht="17" customHeight="1" x14ac:dyDescent="0.35">
      <c r="A40" s="31">
        <v>38</v>
      </c>
      <c r="B40" s="2" t="s">
        <v>67</v>
      </c>
      <c r="C40" s="30" t="s">
        <v>318</v>
      </c>
      <c r="D40" s="2" t="s">
        <v>2</v>
      </c>
      <c r="E40" s="2" t="s">
        <v>68</v>
      </c>
      <c r="F40" s="2">
        <v>0.30399999999999999</v>
      </c>
      <c r="G40" s="2">
        <v>0.121</v>
      </c>
      <c r="H40" s="46">
        <f>VLOOKUP(C40,[1]Sheet1!$A$2:$N$494,10,0)</f>
        <v>1047304.1443558864</v>
      </c>
      <c r="I40" s="46"/>
      <c r="J40" s="58"/>
    </row>
    <row r="41" spans="1:10" s="1" customFormat="1" ht="17" customHeight="1" x14ac:dyDescent="0.35">
      <c r="A41" s="31">
        <v>39</v>
      </c>
      <c r="B41" s="2" t="s">
        <v>69</v>
      </c>
      <c r="C41" s="30" t="s">
        <v>319</v>
      </c>
      <c r="D41" s="2" t="s">
        <v>2</v>
      </c>
      <c r="E41" s="2" t="s">
        <v>70</v>
      </c>
      <c r="F41" s="2">
        <v>0.2</v>
      </c>
      <c r="G41" s="2" t="s">
        <v>4</v>
      </c>
      <c r="H41" s="46">
        <f>VLOOKUP(C41,[1]Sheet1!$A$2:$N$494,10,0)</f>
        <v>894321.61133087031</v>
      </c>
      <c r="I41" s="46"/>
      <c r="J41" s="58"/>
    </row>
    <row r="42" spans="1:10" s="1" customFormat="1" ht="17" customHeight="1" x14ac:dyDescent="0.35">
      <c r="A42" s="31">
        <v>40</v>
      </c>
      <c r="B42" s="2" t="s">
        <v>71</v>
      </c>
      <c r="C42" s="30" t="s">
        <v>320</v>
      </c>
      <c r="D42" s="2" t="s">
        <v>2</v>
      </c>
      <c r="E42" s="2" t="s">
        <v>72</v>
      </c>
      <c r="F42" s="2">
        <v>0.20899999999999999</v>
      </c>
      <c r="G42" s="2">
        <v>5.8999999999999997E-2</v>
      </c>
      <c r="H42" s="46">
        <f>VLOOKUP(C42,[1]Sheet1!$A$2:$N$494,10,0)</f>
        <v>826199.19842191762</v>
      </c>
      <c r="I42" s="46"/>
      <c r="J42" s="58"/>
    </row>
    <row r="43" spans="1:10" s="1" customFormat="1" ht="17" customHeight="1" x14ac:dyDescent="0.35">
      <c r="A43" s="31">
        <v>41</v>
      </c>
      <c r="B43" s="2" t="s">
        <v>73</v>
      </c>
      <c r="C43" s="30" t="s">
        <v>321</v>
      </c>
      <c r="D43" s="2" t="s">
        <v>2</v>
      </c>
      <c r="E43" s="2" t="s">
        <v>74</v>
      </c>
      <c r="F43" s="2">
        <v>0.20200000000000001</v>
      </c>
      <c r="G43" s="2" t="s">
        <v>4</v>
      </c>
      <c r="H43" s="46">
        <f>VLOOKUP(C43,[1]Sheet1!$A$2:$N$494,10,0)</f>
        <v>973454.67803901131</v>
      </c>
      <c r="I43" s="46"/>
      <c r="J43" s="58"/>
    </row>
    <row r="44" spans="1:10" s="1" customFormat="1" ht="17" customHeight="1" x14ac:dyDescent="0.35">
      <c r="A44" s="31">
        <v>42</v>
      </c>
      <c r="B44" s="2" t="s">
        <v>75</v>
      </c>
      <c r="C44" s="30" t="s">
        <v>314</v>
      </c>
      <c r="D44" s="2" t="s">
        <v>2</v>
      </c>
      <c r="E44" s="2" t="s">
        <v>76</v>
      </c>
      <c r="F44" s="2">
        <v>0.43259999999999998</v>
      </c>
      <c r="G44" s="2" t="s">
        <v>4</v>
      </c>
      <c r="H44" s="46">
        <f>VLOOKUP(C44,[1]Sheet1!$A$2:$N$494,10,0)</f>
        <v>1894529.60103034</v>
      </c>
      <c r="I44" s="46"/>
      <c r="J44" s="58"/>
    </row>
    <row r="45" spans="1:10" s="1" customFormat="1" ht="17" customHeight="1" x14ac:dyDescent="0.35">
      <c r="A45" s="31">
        <v>43</v>
      </c>
      <c r="B45" s="2" t="s">
        <v>77</v>
      </c>
      <c r="C45" s="30" t="s">
        <v>322</v>
      </c>
      <c r="D45" s="2" t="s">
        <v>2</v>
      </c>
      <c r="E45" s="2" t="s">
        <v>78</v>
      </c>
      <c r="F45" s="2">
        <v>0.21479999999999999</v>
      </c>
      <c r="G45" s="2" t="s">
        <v>4</v>
      </c>
      <c r="H45" s="46">
        <f>VLOOKUP(C45,[1]Sheet1!$A$2:$N$494,10,0)</f>
        <v>901493.18080436089</v>
      </c>
      <c r="I45" s="46"/>
      <c r="J45" s="58"/>
    </row>
    <row r="46" spans="1:10" s="1" customFormat="1" ht="17" customHeight="1" x14ac:dyDescent="0.35">
      <c r="A46" s="31">
        <v>44</v>
      </c>
      <c r="B46" s="2" t="s">
        <v>79</v>
      </c>
      <c r="C46" s="30" t="s">
        <v>323</v>
      </c>
      <c r="D46" s="2" t="s">
        <v>2</v>
      </c>
      <c r="E46" s="2" t="s">
        <v>80</v>
      </c>
      <c r="F46" s="2">
        <v>0.21</v>
      </c>
      <c r="G46" s="2" t="s">
        <v>4</v>
      </c>
      <c r="H46" s="46">
        <f>VLOOKUP(C46,[1]Sheet1!$A$2:$N$494,10,0)</f>
        <v>950108.81139235047</v>
      </c>
      <c r="I46" s="46"/>
      <c r="J46" s="58"/>
    </row>
    <row r="47" spans="1:10" s="1" customFormat="1" ht="17" customHeight="1" x14ac:dyDescent="0.35">
      <c r="A47" s="31">
        <v>45</v>
      </c>
      <c r="B47" s="2" t="s">
        <v>81</v>
      </c>
      <c r="C47" s="30" t="s">
        <v>324</v>
      </c>
      <c r="D47" s="2" t="s">
        <v>2</v>
      </c>
      <c r="E47" s="2" t="s">
        <v>82</v>
      </c>
      <c r="F47" s="2">
        <v>0.216</v>
      </c>
      <c r="G47" s="2" t="s">
        <v>4</v>
      </c>
      <c r="H47" s="46">
        <f>VLOOKUP(C47,[1]Sheet1!$A$2:$N$494,10,0)</f>
        <v>429628.39484736789</v>
      </c>
      <c r="I47" s="46"/>
      <c r="J47" s="58"/>
    </row>
    <row r="48" spans="1:10" s="1" customFormat="1" ht="17" customHeight="1" x14ac:dyDescent="0.35">
      <c r="A48" s="31">
        <v>46</v>
      </c>
      <c r="B48" s="2" t="s">
        <v>83</v>
      </c>
      <c r="C48" s="30" t="s">
        <v>326</v>
      </c>
      <c r="D48" s="2" t="s">
        <v>2</v>
      </c>
      <c r="E48" s="2" t="s">
        <v>84</v>
      </c>
      <c r="F48" s="2">
        <v>1.21</v>
      </c>
      <c r="G48" s="2" t="s">
        <v>4</v>
      </c>
      <c r="H48" s="46">
        <f>VLOOKUP(C48,[1]Sheet1!$A$2:$N$494,10,0)</f>
        <v>640625.18501017708</v>
      </c>
      <c r="I48" s="46">
        <v>277000</v>
      </c>
      <c r="J48" s="58">
        <v>2100</v>
      </c>
    </row>
    <row r="49" spans="1:10" s="1" customFormat="1" ht="17" customHeight="1" x14ac:dyDescent="0.35">
      <c r="A49" s="31">
        <v>47</v>
      </c>
      <c r="B49" s="2" t="s">
        <v>85</v>
      </c>
      <c r="C49" s="30" t="s">
        <v>327</v>
      </c>
      <c r="D49" s="2" t="s">
        <v>328</v>
      </c>
      <c r="E49" s="2" t="s">
        <v>86</v>
      </c>
      <c r="F49" s="2">
        <v>0.50800000000000001</v>
      </c>
      <c r="G49" s="2" t="s">
        <v>4</v>
      </c>
      <c r="H49" s="46">
        <f>VLOOKUP(C49,[1]Sheet1!$A$2:$N$494,10,0)</f>
        <v>710393.63311733794</v>
      </c>
      <c r="I49" s="46"/>
      <c r="J49" s="58">
        <v>4400</v>
      </c>
    </row>
    <row r="50" spans="1:10" s="1" customFormat="1" ht="17" customHeight="1" x14ac:dyDescent="0.35">
      <c r="A50" s="31">
        <v>48</v>
      </c>
      <c r="B50" s="2" t="s">
        <v>87</v>
      </c>
      <c r="C50" s="30" t="s">
        <v>329</v>
      </c>
      <c r="D50" s="2" t="s">
        <v>2</v>
      </c>
      <c r="E50" s="2" t="s">
        <v>38</v>
      </c>
      <c r="F50" s="2">
        <v>0.46800000000000003</v>
      </c>
      <c r="G50" s="2" t="s">
        <v>4</v>
      </c>
      <c r="H50" s="46">
        <f>VLOOKUP(C50,[1]Sheet1!$A$2:$N$494,10,0)</f>
        <v>574515.90672430815</v>
      </c>
      <c r="I50" s="46"/>
      <c r="J50" s="58"/>
    </row>
    <row r="51" spans="1:10" s="1" customFormat="1" ht="17" customHeight="1" x14ac:dyDescent="0.35">
      <c r="A51" s="31">
        <v>49</v>
      </c>
      <c r="B51" s="2" t="s">
        <v>88</v>
      </c>
      <c r="C51" s="30" t="s">
        <v>330</v>
      </c>
      <c r="D51" s="2" t="s">
        <v>2</v>
      </c>
      <c r="E51" s="2" t="s">
        <v>89</v>
      </c>
      <c r="F51" s="2">
        <v>0.68600000000000005</v>
      </c>
      <c r="G51" s="2" t="s">
        <v>4</v>
      </c>
      <c r="H51" s="46">
        <f>VLOOKUP(C51,[1]Sheet1!$A$2:$N$494,10,0)</f>
        <v>1885346.1480877926</v>
      </c>
      <c r="I51" s="46"/>
      <c r="J51" s="58"/>
    </row>
    <row r="52" spans="1:10" s="1" customFormat="1" ht="17" customHeight="1" x14ac:dyDescent="0.35">
      <c r="A52" s="31">
        <v>50</v>
      </c>
      <c r="B52" s="2" t="s">
        <v>90</v>
      </c>
      <c r="C52" s="30" t="s">
        <v>331</v>
      </c>
      <c r="D52" s="2" t="s">
        <v>2</v>
      </c>
      <c r="E52" s="2" t="s">
        <v>91</v>
      </c>
      <c r="F52" s="2" t="s">
        <v>4</v>
      </c>
      <c r="G52" s="2">
        <v>2.0139999999999998</v>
      </c>
      <c r="H52" s="46">
        <f>VLOOKUP(C52,[1]Sheet1!$A$2:$N$494,10,0)</f>
        <v>84570.486712116937</v>
      </c>
      <c r="I52" s="46"/>
      <c r="J52" s="58"/>
    </row>
    <row r="53" spans="1:10" s="1" customFormat="1" ht="17" customHeight="1" x14ac:dyDescent="0.35">
      <c r="A53" s="31">
        <v>51</v>
      </c>
      <c r="B53" s="2" t="s">
        <v>92</v>
      </c>
      <c r="C53" s="30" t="s">
        <v>332</v>
      </c>
      <c r="D53" s="2" t="s">
        <v>93</v>
      </c>
      <c r="E53" s="2" t="s">
        <v>3</v>
      </c>
      <c r="F53" s="2" t="s">
        <v>4</v>
      </c>
      <c r="G53" s="2" t="s">
        <v>4</v>
      </c>
      <c r="H53" s="46">
        <f>VLOOKUP(C53,[1]Sheet1!$A$2:$N$494,10,0)</f>
        <v>5441096.4735746644</v>
      </c>
      <c r="I53" s="46"/>
      <c r="J53" s="58"/>
    </row>
    <row r="54" spans="1:10" s="1" customFormat="1" ht="17" customHeight="1" x14ac:dyDescent="0.35">
      <c r="A54" s="31">
        <v>52</v>
      </c>
      <c r="B54" s="2" t="s">
        <v>94</v>
      </c>
      <c r="C54" s="30" t="s">
        <v>333</v>
      </c>
      <c r="D54" s="2" t="s">
        <v>93</v>
      </c>
      <c r="E54" s="2" t="s">
        <v>8</v>
      </c>
      <c r="F54" s="2" t="s">
        <v>4</v>
      </c>
      <c r="G54" s="2" t="s">
        <v>4</v>
      </c>
      <c r="H54" s="46">
        <f>VLOOKUP(C54,[1]Sheet1!$A$2:$N$494,10,0)</f>
        <v>35689.915643051441</v>
      </c>
      <c r="I54" s="46"/>
      <c r="J54" s="58"/>
    </row>
    <row r="55" spans="1:10" s="1" customFormat="1" ht="17" customHeight="1" x14ac:dyDescent="0.35">
      <c r="A55" s="31">
        <v>53</v>
      </c>
      <c r="B55" s="2" t="s">
        <v>95</v>
      </c>
      <c r="C55" s="30" t="s">
        <v>334</v>
      </c>
      <c r="D55" s="2" t="s">
        <v>93</v>
      </c>
      <c r="E55" s="2" t="s">
        <v>96</v>
      </c>
      <c r="F55" s="2" t="s">
        <v>4</v>
      </c>
      <c r="G55" s="2" t="s">
        <v>4</v>
      </c>
      <c r="H55" s="46" t="s">
        <v>474</v>
      </c>
      <c r="I55" s="46"/>
      <c r="J55" s="58"/>
    </row>
    <row r="56" spans="1:10" s="1" customFormat="1" ht="17" customHeight="1" x14ac:dyDescent="0.35">
      <c r="A56" s="31">
        <v>54</v>
      </c>
      <c r="B56" s="2" t="s">
        <v>97</v>
      </c>
      <c r="C56" s="30" t="s">
        <v>335</v>
      </c>
      <c r="D56" s="2" t="s">
        <v>93</v>
      </c>
      <c r="E56" s="2" t="s">
        <v>10</v>
      </c>
      <c r="F56" s="2" t="s">
        <v>4</v>
      </c>
      <c r="G56" s="2" t="s">
        <v>4</v>
      </c>
      <c r="H56" s="46">
        <f>VLOOKUP(C56,[1]Sheet1!$A$2:$N$494,10,0)</f>
        <v>5933.9286272243307</v>
      </c>
      <c r="I56" s="46"/>
      <c r="J56" s="58"/>
    </row>
    <row r="57" spans="1:10" s="1" customFormat="1" ht="17" customHeight="1" x14ac:dyDescent="0.35">
      <c r="A57" s="31">
        <v>55</v>
      </c>
      <c r="B57" s="2" t="s">
        <v>98</v>
      </c>
      <c r="C57" s="30" t="s">
        <v>336</v>
      </c>
      <c r="D57" s="2" t="s">
        <v>93</v>
      </c>
      <c r="E57" s="2" t="s">
        <v>12</v>
      </c>
      <c r="F57" s="2" t="s">
        <v>4</v>
      </c>
      <c r="G57" s="2" t="s">
        <v>4</v>
      </c>
      <c r="H57" s="46">
        <f>VLOOKUP(C57,[1]Sheet1!$A$2:$N$494,10,0)</f>
        <v>2221880.1575256893</v>
      </c>
      <c r="I57" s="46"/>
      <c r="J57" s="58">
        <v>7700</v>
      </c>
    </row>
    <row r="58" spans="1:10" s="1" customFormat="1" ht="17" customHeight="1" x14ac:dyDescent="0.35">
      <c r="A58" s="31">
        <v>56</v>
      </c>
      <c r="B58" s="2" t="s">
        <v>99</v>
      </c>
      <c r="C58" s="30" t="s">
        <v>337</v>
      </c>
      <c r="D58" s="2" t="s">
        <v>93</v>
      </c>
      <c r="E58" s="2" t="s">
        <v>12</v>
      </c>
      <c r="F58" s="2" t="s">
        <v>4</v>
      </c>
      <c r="G58" s="2" t="s">
        <v>4</v>
      </c>
      <c r="H58" s="46">
        <f>VLOOKUP(C58,[1]Sheet1!$A$2:$N$494,10,0)</f>
        <v>6408973.7839163663</v>
      </c>
      <c r="I58" s="46"/>
      <c r="J58" s="58"/>
    </row>
    <row r="59" spans="1:10" s="1" customFormat="1" ht="17" customHeight="1" x14ac:dyDescent="0.35">
      <c r="A59" s="31">
        <v>57</v>
      </c>
      <c r="B59" s="2" t="s">
        <v>100</v>
      </c>
      <c r="C59" s="30" t="s">
        <v>338</v>
      </c>
      <c r="D59" s="2" t="s">
        <v>93</v>
      </c>
      <c r="E59" s="2" t="s">
        <v>12</v>
      </c>
      <c r="F59" s="2" t="s">
        <v>4</v>
      </c>
      <c r="G59" s="2" t="s">
        <v>4</v>
      </c>
      <c r="H59" s="46">
        <f>VLOOKUP(C59,[1]Sheet1!$A$2:$N$494,10,0)</f>
        <v>10402680.455847284</v>
      </c>
      <c r="I59" s="46"/>
      <c r="J59" s="58"/>
    </row>
    <row r="60" spans="1:10" s="1" customFormat="1" ht="17" customHeight="1" x14ac:dyDescent="0.35">
      <c r="A60" s="31">
        <v>58</v>
      </c>
      <c r="B60" s="2" t="s">
        <v>101</v>
      </c>
      <c r="C60" s="30" t="s">
        <v>339</v>
      </c>
      <c r="D60" s="2" t="s">
        <v>93</v>
      </c>
      <c r="E60" s="2" t="s">
        <v>12</v>
      </c>
      <c r="F60" s="2" t="s">
        <v>4</v>
      </c>
      <c r="G60" s="2" t="s">
        <v>4</v>
      </c>
      <c r="H60" s="46">
        <f>VLOOKUP(C60,[1]Sheet1!$A$2:$N$494,10,0)</f>
        <v>7621781.9426997406</v>
      </c>
      <c r="I60" s="46"/>
      <c r="J60" s="58"/>
    </row>
    <row r="61" spans="1:10" s="1" customFormat="1" ht="17" customHeight="1" x14ac:dyDescent="0.35">
      <c r="A61" s="31">
        <v>59</v>
      </c>
      <c r="B61" s="2" t="s">
        <v>102</v>
      </c>
      <c r="C61" s="30" t="s">
        <v>340</v>
      </c>
      <c r="D61" s="2" t="s">
        <v>93</v>
      </c>
      <c r="E61" s="2" t="s">
        <v>15</v>
      </c>
      <c r="F61" s="2" t="s">
        <v>4</v>
      </c>
      <c r="G61" s="2" t="s">
        <v>4</v>
      </c>
      <c r="H61" s="46">
        <f>VLOOKUP(C61,[1]Sheet1!$A$2:$N$494,10,0)</f>
        <v>2145452.1891261898</v>
      </c>
      <c r="I61" s="46"/>
      <c r="J61" s="58"/>
    </row>
    <row r="62" spans="1:10" s="1" customFormat="1" ht="17" customHeight="1" x14ac:dyDescent="0.35">
      <c r="A62" s="31">
        <v>60</v>
      </c>
      <c r="B62" s="2" t="s">
        <v>103</v>
      </c>
      <c r="C62" s="30" t="s">
        <v>341</v>
      </c>
      <c r="D62" s="2" t="s">
        <v>93</v>
      </c>
      <c r="E62" s="2" t="s">
        <v>15</v>
      </c>
      <c r="F62" s="2" t="s">
        <v>4</v>
      </c>
      <c r="G62" s="2" t="s">
        <v>4</v>
      </c>
      <c r="H62" s="46">
        <f>VLOOKUP(C62,[1]Sheet1!$A$2:$N$494,10,0)</f>
        <v>711587.24947059178</v>
      </c>
      <c r="I62" s="46"/>
      <c r="J62" s="58"/>
    </row>
    <row r="63" spans="1:10" s="1" customFormat="1" ht="17" customHeight="1" x14ac:dyDescent="0.35">
      <c r="A63" s="31">
        <v>61</v>
      </c>
      <c r="B63" s="2" t="s">
        <v>104</v>
      </c>
      <c r="C63" s="30" t="s">
        <v>342</v>
      </c>
      <c r="D63" s="2" t="s">
        <v>93</v>
      </c>
      <c r="E63" s="2" t="s">
        <v>18</v>
      </c>
      <c r="F63" s="2" t="s">
        <v>4</v>
      </c>
      <c r="G63" s="2" t="s">
        <v>4</v>
      </c>
      <c r="H63" s="46" t="s">
        <v>475</v>
      </c>
      <c r="I63" s="46"/>
      <c r="J63" s="58"/>
    </row>
    <row r="64" spans="1:10" s="1" customFormat="1" ht="17" customHeight="1" x14ac:dyDescent="0.35">
      <c r="A64" s="31">
        <v>62</v>
      </c>
      <c r="B64" s="2" t="s">
        <v>105</v>
      </c>
      <c r="C64" s="30" t="s">
        <v>343</v>
      </c>
      <c r="D64" s="2" t="s">
        <v>93</v>
      </c>
      <c r="E64" s="2" t="s">
        <v>18</v>
      </c>
      <c r="F64" s="2" t="s">
        <v>4</v>
      </c>
      <c r="G64" s="2" t="s">
        <v>4</v>
      </c>
      <c r="H64" s="46">
        <f>VLOOKUP(C64,[1]Sheet1!$A$2:$N$494,10,0)</f>
        <v>11877661.485825246</v>
      </c>
      <c r="I64" s="46"/>
      <c r="J64" s="58"/>
    </row>
    <row r="65" spans="1:10" s="1" customFormat="1" ht="17" customHeight="1" x14ac:dyDescent="0.35">
      <c r="A65" s="31">
        <v>63</v>
      </c>
      <c r="B65" s="2" t="s">
        <v>106</v>
      </c>
      <c r="C65" s="30" t="s">
        <v>344</v>
      </c>
      <c r="D65" s="2" t="s">
        <v>93</v>
      </c>
      <c r="E65" s="2" t="s">
        <v>18</v>
      </c>
      <c r="F65" s="2" t="s">
        <v>4</v>
      </c>
      <c r="G65" s="2" t="s">
        <v>4</v>
      </c>
      <c r="H65" s="46">
        <f>VLOOKUP(C65,[1]Sheet1!$A$2:$N$494,10,0)</f>
        <v>11802594.53845286</v>
      </c>
      <c r="I65" s="46"/>
      <c r="J65" s="58"/>
    </row>
    <row r="66" spans="1:10" s="1" customFormat="1" ht="17" customHeight="1" x14ac:dyDescent="0.35">
      <c r="A66" s="31">
        <v>64</v>
      </c>
      <c r="B66" s="2" t="s">
        <v>107</v>
      </c>
      <c r="C66" s="30" t="s">
        <v>345</v>
      </c>
      <c r="D66" s="2" t="s">
        <v>93</v>
      </c>
      <c r="E66" s="2" t="s">
        <v>18</v>
      </c>
      <c r="F66" s="2" t="s">
        <v>4</v>
      </c>
      <c r="G66" s="2" t="s">
        <v>4</v>
      </c>
      <c r="H66" s="46">
        <f>VLOOKUP(C66,[1]Sheet1!$A$2:$N$494,10,0)</f>
        <v>11589658.195190139</v>
      </c>
      <c r="I66" s="46"/>
      <c r="J66" s="58"/>
    </row>
    <row r="67" spans="1:10" s="1" customFormat="1" ht="17" customHeight="1" x14ac:dyDescent="0.35">
      <c r="A67" s="31">
        <v>65</v>
      </c>
      <c r="B67" s="2" t="s">
        <v>108</v>
      </c>
      <c r="C67" s="30" t="s">
        <v>346</v>
      </c>
      <c r="D67" s="2" t="s">
        <v>93</v>
      </c>
      <c r="E67" s="2" t="s">
        <v>21</v>
      </c>
      <c r="F67" s="2" t="s">
        <v>4</v>
      </c>
      <c r="G67" s="2" t="s">
        <v>4</v>
      </c>
      <c r="H67" s="46">
        <f>VLOOKUP(C67,[1]Sheet1!$A$2:$N$494,10,0)</f>
        <v>23531748.187467419</v>
      </c>
      <c r="I67" s="46"/>
      <c r="J67" s="58"/>
    </row>
    <row r="68" spans="1:10" s="1" customFormat="1" ht="17" customHeight="1" x14ac:dyDescent="0.35">
      <c r="A68" s="31">
        <v>66</v>
      </c>
      <c r="B68" s="2" t="s">
        <v>109</v>
      </c>
      <c r="C68" s="30" t="s">
        <v>347</v>
      </c>
      <c r="D68" s="2" t="s">
        <v>93</v>
      </c>
      <c r="E68" s="2" t="s">
        <v>21</v>
      </c>
      <c r="F68" s="2" t="s">
        <v>4</v>
      </c>
      <c r="G68" s="2" t="s">
        <v>4</v>
      </c>
      <c r="H68" s="46" t="s">
        <v>475</v>
      </c>
      <c r="I68" s="46"/>
      <c r="J68" s="58"/>
    </row>
    <row r="69" spans="1:10" s="1" customFormat="1" ht="17" customHeight="1" x14ac:dyDescent="0.35">
      <c r="A69" s="31">
        <v>67</v>
      </c>
      <c r="B69" s="2" t="s">
        <v>110</v>
      </c>
      <c r="C69" s="30" t="s">
        <v>348</v>
      </c>
      <c r="D69" s="2" t="s">
        <v>93</v>
      </c>
      <c r="E69" s="2" t="s">
        <v>24</v>
      </c>
      <c r="F69" s="2" t="s">
        <v>4</v>
      </c>
      <c r="G69" s="2" t="s">
        <v>4</v>
      </c>
      <c r="H69" s="46">
        <f>VLOOKUP(C69,[1]Sheet1!$A$2:$N$494,10,0)</f>
        <v>19582559.458675038</v>
      </c>
      <c r="I69" s="46"/>
      <c r="J69" s="58">
        <v>7000</v>
      </c>
    </row>
    <row r="70" spans="1:10" s="1" customFormat="1" ht="17" customHeight="1" x14ac:dyDescent="0.35">
      <c r="A70" s="31">
        <v>68</v>
      </c>
      <c r="B70" s="2" t="s">
        <v>111</v>
      </c>
      <c r="C70" s="30" t="s">
        <v>349</v>
      </c>
      <c r="D70" s="2" t="s">
        <v>93</v>
      </c>
      <c r="E70" s="2" t="s">
        <v>24</v>
      </c>
      <c r="F70" s="2" t="s">
        <v>4</v>
      </c>
      <c r="G70" s="2" t="s">
        <v>4</v>
      </c>
      <c r="H70" s="46">
        <f>VLOOKUP(C70,[1]Sheet1!$A$2:$N$494,10,0)</f>
        <v>18109434.43085032</v>
      </c>
      <c r="I70" s="46"/>
      <c r="J70" s="58"/>
    </row>
    <row r="71" spans="1:10" s="1" customFormat="1" ht="17" customHeight="1" x14ac:dyDescent="0.35">
      <c r="A71" s="31">
        <v>69</v>
      </c>
      <c r="B71" s="2" t="s">
        <v>112</v>
      </c>
      <c r="C71" s="30" t="s">
        <v>350</v>
      </c>
      <c r="D71" s="2" t="s">
        <v>93</v>
      </c>
      <c r="E71" s="2" t="s">
        <v>27</v>
      </c>
      <c r="F71" s="2" t="s">
        <v>4</v>
      </c>
      <c r="G71" s="2" t="s">
        <v>4</v>
      </c>
      <c r="H71" s="46" t="s">
        <v>475</v>
      </c>
      <c r="I71" s="46">
        <v>230000</v>
      </c>
      <c r="J71" s="58"/>
    </row>
    <row r="72" spans="1:10" s="1" customFormat="1" ht="17" customHeight="1" x14ac:dyDescent="0.35">
      <c r="A72" s="31">
        <v>70</v>
      </c>
      <c r="B72" s="2" t="s">
        <v>113</v>
      </c>
      <c r="C72" s="30" t="s">
        <v>351</v>
      </c>
      <c r="D72" s="2" t="s">
        <v>93</v>
      </c>
      <c r="E72" s="2" t="s">
        <v>27</v>
      </c>
      <c r="F72" s="2" t="s">
        <v>4</v>
      </c>
      <c r="G72" s="2" t="s">
        <v>4</v>
      </c>
      <c r="H72" s="46">
        <f>VLOOKUP(C72,[1]Sheet1!$A$2:$N$494,10,0)</f>
        <v>18344517.288960628</v>
      </c>
      <c r="I72" s="46"/>
      <c r="J72" s="58"/>
    </row>
    <row r="73" spans="1:10" s="1" customFormat="1" ht="17" customHeight="1" x14ac:dyDescent="0.35">
      <c r="A73" s="31">
        <v>71</v>
      </c>
      <c r="B73" s="2" t="s">
        <v>114</v>
      </c>
      <c r="C73" s="30" t="s">
        <v>352</v>
      </c>
      <c r="D73" s="2" t="s">
        <v>93</v>
      </c>
      <c r="E73" s="2" t="s">
        <v>115</v>
      </c>
      <c r="F73" s="2" t="s">
        <v>4</v>
      </c>
      <c r="G73" s="2" t="s">
        <v>4</v>
      </c>
      <c r="H73" s="46">
        <f>VLOOKUP(C73,[1]Sheet1!$A$2:$N$494,10,0)</f>
        <v>32956270.69703446</v>
      </c>
      <c r="I73" s="46"/>
      <c r="J73" s="58"/>
    </row>
    <row r="74" spans="1:10" s="1" customFormat="1" ht="17" customHeight="1" x14ac:dyDescent="0.35">
      <c r="A74" s="31">
        <v>72</v>
      </c>
      <c r="B74" s="2" t="s">
        <v>116</v>
      </c>
      <c r="C74" s="30" t="s">
        <v>353</v>
      </c>
      <c r="D74" s="2" t="s">
        <v>93</v>
      </c>
      <c r="E74" s="2" t="s">
        <v>115</v>
      </c>
      <c r="F74" s="2" t="s">
        <v>4</v>
      </c>
      <c r="G74" s="2" t="s">
        <v>4</v>
      </c>
      <c r="H74" s="46">
        <f>VLOOKUP(C74,[1]Sheet1!$A$2:$N$494,10,0)</f>
        <v>48832997.281254999</v>
      </c>
      <c r="I74" s="46"/>
      <c r="J74" s="58"/>
    </row>
    <row r="75" spans="1:10" s="1" customFormat="1" ht="17" customHeight="1" x14ac:dyDescent="0.35">
      <c r="A75" s="31">
        <v>73</v>
      </c>
      <c r="B75" s="2" t="s">
        <v>117</v>
      </c>
      <c r="C75" s="30" t="s">
        <v>354</v>
      </c>
      <c r="D75" s="2" t="s">
        <v>93</v>
      </c>
      <c r="E75" s="2" t="s">
        <v>36</v>
      </c>
      <c r="F75" s="2">
        <v>1.0999999999999999E-2</v>
      </c>
      <c r="G75" s="2" t="s">
        <v>4</v>
      </c>
      <c r="H75" s="46">
        <f>VLOOKUP(C75,[1]Sheet1!$A$2:$N$494,10,0)</f>
        <v>2117799.8743330562</v>
      </c>
      <c r="I75" s="46"/>
      <c r="J75" s="58"/>
    </row>
    <row r="76" spans="1:10" s="1" customFormat="1" ht="17" customHeight="1" x14ac:dyDescent="0.35">
      <c r="A76" s="31">
        <v>74</v>
      </c>
      <c r="B76" s="2" t="s">
        <v>118</v>
      </c>
      <c r="C76" s="30" t="s">
        <v>355</v>
      </c>
      <c r="D76" s="2" t="s">
        <v>93</v>
      </c>
      <c r="E76" s="2" t="s">
        <v>119</v>
      </c>
      <c r="F76" s="2">
        <v>9.4899999999999998E-2</v>
      </c>
      <c r="G76" s="2" t="s">
        <v>4</v>
      </c>
      <c r="H76" s="46">
        <f>VLOOKUP(C76,[1]Sheet1!$A$2:$N$494,10,0)</f>
        <v>2784937.9287854275</v>
      </c>
      <c r="I76" s="46"/>
      <c r="J76" s="58"/>
    </row>
    <row r="77" spans="1:10" s="1" customFormat="1" ht="17" customHeight="1" x14ac:dyDescent="0.35">
      <c r="A77" s="31">
        <v>75</v>
      </c>
      <c r="B77" s="2" t="s">
        <v>120</v>
      </c>
      <c r="C77" s="30" t="s">
        <v>356</v>
      </c>
      <c r="D77" s="2" t="s">
        <v>93</v>
      </c>
      <c r="E77" s="2" t="s">
        <v>66</v>
      </c>
      <c r="F77" s="2">
        <v>0.33300000000000002</v>
      </c>
      <c r="G77" s="2" t="s">
        <v>4</v>
      </c>
      <c r="H77" s="46">
        <f>VLOOKUP(C77,[1]Sheet1!$A$2:$N$494,10,0)</f>
        <v>1024843.1306005955</v>
      </c>
      <c r="I77" s="46"/>
      <c r="J77" s="58"/>
    </row>
    <row r="78" spans="1:10" s="1" customFormat="1" ht="17" customHeight="1" x14ac:dyDescent="0.35">
      <c r="A78" s="31">
        <v>76</v>
      </c>
      <c r="B78" s="2" t="s">
        <v>121</v>
      </c>
      <c r="C78" s="30" t="s">
        <v>357</v>
      </c>
      <c r="D78" s="2" t="s">
        <v>93</v>
      </c>
      <c r="E78" s="2" t="s">
        <v>70</v>
      </c>
      <c r="F78" s="2">
        <v>0.36890000000000001</v>
      </c>
      <c r="G78" s="2">
        <v>4.2500000000000003E-2</v>
      </c>
      <c r="H78" s="46">
        <f>VLOOKUP(C78,[1]Sheet1!$A$2:$N$494,10,0)</f>
        <v>1498196.6919914004</v>
      </c>
      <c r="I78" s="46"/>
      <c r="J78" s="58"/>
    </row>
    <row r="79" spans="1:10" s="1" customFormat="1" ht="17" customHeight="1" x14ac:dyDescent="0.35">
      <c r="A79" s="31">
        <v>77</v>
      </c>
      <c r="B79" s="2" t="s">
        <v>122</v>
      </c>
      <c r="C79" s="30" t="s">
        <v>424</v>
      </c>
      <c r="D79" s="2" t="s">
        <v>93</v>
      </c>
      <c r="E79" s="2" t="s">
        <v>70</v>
      </c>
      <c r="F79" s="2">
        <v>0.37030000000000002</v>
      </c>
      <c r="G79" s="2" t="s">
        <v>4</v>
      </c>
      <c r="H79" s="46">
        <f>VLOOKUP(C79,[1]Sheet1!$A$2:$N$494,10,0)</f>
        <v>2916196.5891631823</v>
      </c>
      <c r="I79" s="46"/>
      <c r="J79" s="58"/>
    </row>
    <row r="80" spans="1:10" s="1" customFormat="1" ht="17" customHeight="1" x14ac:dyDescent="0.35">
      <c r="A80" s="31">
        <v>78</v>
      </c>
      <c r="B80" s="2" t="s">
        <v>123</v>
      </c>
      <c r="C80" s="30" t="s">
        <v>358</v>
      </c>
      <c r="D80" s="2" t="s">
        <v>124</v>
      </c>
      <c r="E80" s="2" t="s">
        <v>6</v>
      </c>
      <c r="F80" s="2" t="s">
        <v>4</v>
      </c>
      <c r="G80" s="2" t="s">
        <v>4</v>
      </c>
      <c r="H80" s="46" t="s">
        <v>476</v>
      </c>
      <c r="I80" s="46"/>
      <c r="J80" s="58"/>
    </row>
    <row r="81" spans="1:10" s="1" customFormat="1" ht="17" customHeight="1" x14ac:dyDescent="0.35">
      <c r="A81" s="31">
        <v>79</v>
      </c>
      <c r="B81" s="2" t="s">
        <v>125</v>
      </c>
      <c r="C81" s="30" t="s">
        <v>359</v>
      </c>
      <c r="D81" s="2" t="s">
        <v>124</v>
      </c>
      <c r="E81" s="2" t="s">
        <v>6</v>
      </c>
      <c r="F81" s="2" t="s">
        <v>4</v>
      </c>
      <c r="G81" s="2" t="s">
        <v>4</v>
      </c>
      <c r="H81" s="46" t="s">
        <v>476</v>
      </c>
      <c r="I81" s="46"/>
      <c r="J81" s="58"/>
    </row>
    <row r="82" spans="1:10" s="1" customFormat="1" ht="17" customHeight="1" x14ac:dyDescent="0.35">
      <c r="A82" s="31">
        <v>80</v>
      </c>
      <c r="B82" s="2" t="s">
        <v>126</v>
      </c>
      <c r="C82" s="30" t="s">
        <v>360</v>
      </c>
      <c r="D82" s="2" t="s">
        <v>124</v>
      </c>
      <c r="E82" s="2" t="s">
        <v>96</v>
      </c>
      <c r="F82" s="2" t="s">
        <v>4</v>
      </c>
      <c r="G82" s="2" t="s">
        <v>4</v>
      </c>
      <c r="H82" s="46">
        <f>VLOOKUP(C82,[1]Sheet1!$A$2:$N$494,10,0)</f>
        <v>10088477.37523119</v>
      </c>
      <c r="I82" s="46"/>
      <c r="J82" s="58"/>
    </row>
    <row r="83" spans="1:10" s="1" customFormat="1" ht="17" customHeight="1" x14ac:dyDescent="0.35">
      <c r="A83" s="31">
        <v>81</v>
      </c>
      <c r="B83" s="2" t="s">
        <v>127</v>
      </c>
      <c r="C83" s="30" t="s">
        <v>361</v>
      </c>
      <c r="D83" s="2" t="s">
        <v>124</v>
      </c>
      <c r="E83" s="2" t="s">
        <v>10</v>
      </c>
      <c r="F83" s="2" t="s">
        <v>4</v>
      </c>
      <c r="G83" s="2" t="s">
        <v>4</v>
      </c>
      <c r="H83" s="46" t="s">
        <v>475</v>
      </c>
      <c r="I83" s="46">
        <v>317000</v>
      </c>
      <c r="J83" s="58">
        <v>98000</v>
      </c>
    </row>
    <row r="84" spans="1:10" s="1" customFormat="1" ht="17" customHeight="1" x14ac:dyDescent="0.35">
      <c r="A84" s="31">
        <v>82</v>
      </c>
      <c r="B84" s="2" t="s">
        <v>128</v>
      </c>
      <c r="C84" s="30" t="s">
        <v>362</v>
      </c>
      <c r="D84" s="2" t="s">
        <v>124</v>
      </c>
      <c r="E84" s="2" t="s">
        <v>12</v>
      </c>
      <c r="F84" s="2" t="s">
        <v>4</v>
      </c>
      <c r="G84" s="2" t="s">
        <v>4</v>
      </c>
      <c r="H84" s="46">
        <f>VLOOKUP(C84,[1]Sheet1!$A$2:$N$494,10,0)</f>
        <v>13853985.092219228</v>
      </c>
      <c r="I84" s="46"/>
      <c r="J84" s="58"/>
    </row>
    <row r="85" spans="1:10" s="1" customFormat="1" ht="17" customHeight="1" x14ac:dyDescent="0.35">
      <c r="A85" s="31">
        <v>83</v>
      </c>
      <c r="B85" s="2" t="s">
        <v>129</v>
      </c>
      <c r="C85" s="30" t="s">
        <v>363</v>
      </c>
      <c r="D85" s="2" t="s">
        <v>124</v>
      </c>
      <c r="E85" s="2" t="s">
        <v>18</v>
      </c>
      <c r="F85" s="2" t="s">
        <v>4</v>
      </c>
      <c r="G85" s="2" t="s">
        <v>4</v>
      </c>
      <c r="H85" s="46">
        <f>VLOOKUP(C85,[1]Sheet1!$A$2:$N$494,10,0)</f>
        <v>8295605.2254145071</v>
      </c>
      <c r="I85" s="46"/>
      <c r="J85" s="58"/>
    </row>
    <row r="86" spans="1:10" s="1" customFormat="1" ht="17" customHeight="1" x14ac:dyDescent="0.35">
      <c r="A86" s="31">
        <v>84</v>
      </c>
      <c r="B86" s="2" t="s">
        <v>130</v>
      </c>
      <c r="C86" s="30" t="s">
        <v>364</v>
      </c>
      <c r="D86" s="2" t="s">
        <v>124</v>
      </c>
      <c r="E86" s="2" t="s">
        <v>18</v>
      </c>
      <c r="F86" s="2" t="s">
        <v>4</v>
      </c>
      <c r="G86" s="2" t="s">
        <v>4</v>
      </c>
      <c r="H86" s="46" t="s">
        <v>475</v>
      </c>
      <c r="I86" s="46"/>
      <c r="J86" s="58"/>
    </row>
    <row r="87" spans="1:10" s="1" customFormat="1" ht="17" customHeight="1" x14ac:dyDescent="0.35">
      <c r="A87" s="31">
        <v>85</v>
      </c>
      <c r="B87" s="2" t="s">
        <v>131</v>
      </c>
      <c r="C87" s="30" t="s">
        <v>365</v>
      </c>
      <c r="D87" s="2" t="s">
        <v>124</v>
      </c>
      <c r="E87" s="2" t="s">
        <v>21</v>
      </c>
      <c r="F87" s="2" t="s">
        <v>4</v>
      </c>
      <c r="G87" s="2" t="s">
        <v>4</v>
      </c>
      <c r="H87" s="46">
        <f>VLOOKUP(C87,[1]Sheet1!$A$2:$N$494,10,0)</f>
        <v>28682533.184101492</v>
      </c>
      <c r="I87" s="46"/>
      <c r="J87" s="58"/>
    </row>
    <row r="88" spans="1:10" s="1" customFormat="1" ht="17" customHeight="1" x14ac:dyDescent="0.35">
      <c r="A88" s="31">
        <v>86</v>
      </c>
      <c r="B88" s="2" t="s">
        <v>132</v>
      </c>
      <c r="C88" s="30" t="s">
        <v>366</v>
      </c>
      <c r="D88" s="2" t="s">
        <v>124</v>
      </c>
      <c r="E88" s="2" t="s">
        <v>21</v>
      </c>
      <c r="F88" s="2" t="s">
        <v>4</v>
      </c>
      <c r="G88" s="2" t="s">
        <v>4</v>
      </c>
      <c r="H88" s="46">
        <f>VLOOKUP(C88,[1]Sheet1!$A$2:$N$494,10,0)</f>
        <v>40602658.689249948</v>
      </c>
      <c r="I88" s="46"/>
      <c r="J88" s="58"/>
    </row>
    <row r="89" spans="1:10" s="1" customFormat="1" ht="17" customHeight="1" x14ac:dyDescent="0.35">
      <c r="A89" s="31">
        <v>87</v>
      </c>
      <c r="B89" s="2" t="s">
        <v>133</v>
      </c>
      <c r="C89" s="30" t="s">
        <v>367</v>
      </c>
      <c r="D89" s="2" t="s">
        <v>124</v>
      </c>
      <c r="E89" s="2" t="s">
        <v>24</v>
      </c>
      <c r="F89" s="2" t="s">
        <v>4</v>
      </c>
      <c r="G89" s="2" t="s">
        <v>4</v>
      </c>
      <c r="H89" s="46">
        <f>VLOOKUP(C89,[1]Sheet1!$A$2:$N$494,10,0)</f>
        <v>25984110.96358452</v>
      </c>
      <c r="I89" s="46"/>
      <c r="J89" s="58"/>
    </row>
    <row r="90" spans="1:10" s="1" customFormat="1" ht="17" customHeight="1" x14ac:dyDescent="0.35">
      <c r="A90" s="31">
        <v>88</v>
      </c>
      <c r="B90" s="2" t="s">
        <v>134</v>
      </c>
      <c r="C90" s="30" t="s">
        <v>368</v>
      </c>
      <c r="D90" s="2" t="s">
        <v>124</v>
      </c>
      <c r="E90" s="2" t="s">
        <v>24</v>
      </c>
      <c r="F90" s="2" t="s">
        <v>4</v>
      </c>
      <c r="G90" s="2" t="s">
        <v>4</v>
      </c>
      <c r="H90" s="46">
        <f>VLOOKUP(C90,[1]Sheet1!$A$2:$N$494,10,0)</f>
        <v>10917785.643706957</v>
      </c>
      <c r="I90" s="46"/>
      <c r="J90" s="58"/>
    </row>
    <row r="91" spans="1:10" s="1" customFormat="1" ht="17" customHeight="1" x14ac:dyDescent="0.35">
      <c r="A91" s="31">
        <v>89</v>
      </c>
      <c r="B91" s="2" t="s">
        <v>135</v>
      </c>
      <c r="C91" s="30" t="s">
        <v>369</v>
      </c>
      <c r="D91" s="2" t="s">
        <v>124</v>
      </c>
      <c r="E91" s="2" t="s">
        <v>27</v>
      </c>
      <c r="F91" s="2" t="s">
        <v>4</v>
      </c>
      <c r="G91" s="2" t="s">
        <v>4</v>
      </c>
      <c r="H91" s="46" t="s">
        <v>475</v>
      </c>
      <c r="I91" s="46"/>
      <c r="J91" s="58"/>
    </row>
    <row r="92" spans="1:10" s="1" customFormat="1" ht="17" customHeight="1" x14ac:dyDescent="0.35">
      <c r="A92" s="31">
        <v>90</v>
      </c>
      <c r="B92" s="2" t="s">
        <v>136</v>
      </c>
      <c r="C92" s="30" t="s">
        <v>370</v>
      </c>
      <c r="D92" s="2" t="s">
        <v>124</v>
      </c>
      <c r="E92" s="2" t="s">
        <v>27</v>
      </c>
      <c r="F92" s="2" t="s">
        <v>4</v>
      </c>
      <c r="G92" s="2" t="s">
        <v>4</v>
      </c>
      <c r="H92" s="46">
        <f>VLOOKUP(C92,[1]Sheet1!$A$2:$N$494,10,0)</f>
        <v>18723849.937247869</v>
      </c>
      <c r="I92" s="46"/>
      <c r="J92" s="58"/>
    </row>
    <row r="93" spans="1:10" s="1" customFormat="1" ht="17" customHeight="1" x14ac:dyDescent="0.35">
      <c r="A93" s="31">
        <v>91</v>
      </c>
      <c r="B93" s="2" t="s">
        <v>137</v>
      </c>
      <c r="C93" s="30" t="s">
        <v>371</v>
      </c>
      <c r="D93" s="2" t="s">
        <v>124</v>
      </c>
      <c r="E93" s="2" t="s">
        <v>138</v>
      </c>
      <c r="F93" s="2" t="s">
        <v>4</v>
      </c>
      <c r="G93" s="2" t="s">
        <v>4</v>
      </c>
      <c r="H93" s="46" t="s">
        <v>475</v>
      </c>
      <c r="I93" s="46"/>
      <c r="J93" s="58"/>
    </row>
    <row r="94" spans="1:10" s="1" customFormat="1" ht="17" customHeight="1" x14ac:dyDescent="0.35">
      <c r="A94" s="31">
        <v>92</v>
      </c>
      <c r="B94" s="2" t="s">
        <v>139</v>
      </c>
      <c r="C94" s="30" t="s">
        <v>372</v>
      </c>
      <c r="D94" s="2" t="s">
        <v>124</v>
      </c>
      <c r="E94" s="2" t="s">
        <v>138</v>
      </c>
      <c r="F94" s="2" t="s">
        <v>4</v>
      </c>
      <c r="G94" s="2" t="s">
        <v>4</v>
      </c>
      <c r="H94" s="46">
        <f>VLOOKUP(C94,[1]Sheet1!$A$2:$N$494,10,0)</f>
        <v>7324426.8441172065</v>
      </c>
      <c r="I94" s="46"/>
      <c r="J94" s="58"/>
    </row>
    <row r="95" spans="1:10" s="1" customFormat="1" ht="17" customHeight="1" x14ac:dyDescent="0.35">
      <c r="A95" s="31">
        <v>93</v>
      </c>
      <c r="B95" s="2" t="s">
        <v>140</v>
      </c>
      <c r="C95" s="30" t="s">
        <v>373</v>
      </c>
      <c r="D95" s="2" t="s">
        <v>124</v>
      </c>
      <c r="E95" s="2" t="s">
        <v>115</v>
      </c>
      <c r="F95" s="2" t="s">
        <v>4</v>
      </c>
      <c r="G95" s="2" t="s">
        <v>4</v>
      </c>
      <c r="H95" s="46">
        <f>VLOOKUP(C95,[1]Sheet1!$A$2:$N$494,10,0)</f>
        <v>44968918.955814026</v>
      </c>
      <c r="I95" s="46"/>
      <c r="J95" s="58"/>
    </row>
    <row r="96" spans="1:10" s="1" customFormat="1" ht="17" customHeight="1" x14ac:dyDescent="0.35">
      <c r="A96" s="31">
        <v>94</v>
      </c>
      <c r="B96" s="2" t="s">
        <v>141</v>
      </c>
      <c r="C96" s="30" t="s">
        <v>374</v>
      </c>
      <c r="D96" s="2" t="s">
        <v>124</v>
      </c>
      <c r="E96" s="2" t="s">
        <v>115</v>
      </c>
      <c r="F96" s="2" t="s">
        <v>4</v>
      </c>
      <c r="G96" s="2" t="s">
        <v>4</v>
      </c>
      <c r="H96" s="46">
        <f>VLOOKUP(C96,[1]Sheet1!$A$2:$N$494,10,0)</f>
        <v>24292909.065491669</v>
      </c>
      <c r="I96" s="46"/>
      <c r="J96" s="58"/>
    </row>
    <row r="97" spans="1:10" s="1" customFormat="1" ht="17" customHeight="1" x14ac:dyDescent="0.35">
      <c r="A97" s="31">
        <v>95</v>
      </c>
      <c r="B97" s="2" t="s">
        <v>142</v>
      </c>
      <c r="C97" s="30" t="s">
        <v>375</v>
      </c>
      <c r="D97" s="2" t="s">
        <v>124</v>
      </c>
      <c r="E97" s="2" t="s">
        <v>30</v>
      </c>
      <c r="F97" s="2">
        <v>2.63</v>
      </c>
      <c r="G97" s="2" t="s">
        <v>4</v>
      </c>
      <c r="H97" s="46">
        <f>VLOOKUP(C97,[1]Sheet1!$A$2:$N$494,10,0)</f>
        <v>17062849.979415365</v>
      </c>
      <c r="I97" s="46"/>
      <c r="J97" s="58"/>
    </row>
    <row r="98" spans="1:10" s="1" customFormat="1" ht="17" customHeight="1" x14ac:dyDescent="0.35">
      <c r="A98" s="31">
        <v>96</v>
      </c>
      <c r="B98" s="2" t="s">
        <v>143</v>
      </c>
      <c r="C98" s="30" t="s">
        <v>376</v>
      </c>
      <c r="D98" s="2" t="s">
        <v>124</v>
      </c>
      <c r="E98" s="2" t="s">
        <v>30</v>
      </c>
      <c r="F98" s="2">
        <v>3.3149999999999999</v>
      </c>
      <c r="G98" s="2" t="s">
        <v>4</v>
      </c>
      <c r="H98" s="46">
        <f>VLOOKUP(C98,[1]Sheet1!$A$2:$N$494,10,0)</f>
        <v>14081509.600989703</v>
      </c>
      <c r="I98" s="46"/>
      <c r="J98" s="58"/>
    </row>
    <row r="99" spans="1:10" s="1" customFormat="1" ht="17" customHeight="1" x14ac:dyDescent="0.35">
      <c r="A99" s="31">
        <v>97</v>
      </c>
      <c r="B99" s="2" t="s">
        <v>144</v>
      </c>
      <c r="C99" s="30" t="s">
        <v>377</v>
      </c>
      <c r="D99" s="2" t="s">
        <v>124</v>
      </c>
      <c r="E99" s="2" t="s">
        <v>33</v>
      </c>
      <c r="F99" s="2">
        <v>2.3650000000000002</v>
      </c>
      <c r="G99" s="2" t="s">
        <v>4</v>
      </c>
      <c r="H99" s="46">
        <f>VLOOKUP(C99,[1]Sheet1!$A$2:$N$494,10,0)</f>
        <v>24214222.634484116</v>
      </c>
      <c r="I99" s="46"/>
      <c r="J99" s="58"/>
    </row>
    <row r="100" spans="1:10" s="1" customFormat="1" ht="17" customHeight="1" x14ac:dyDescent="0.35">
      <c r="A100" s="31">
        <v>98</v>
      </c>
      <c r="B100" s="2" t="s">
        <v>145</v>
      </c>
      <c r="C100" s="30" t="s">
        <v>378</v>
      </c>
      <c r="D100" s="2" t="s">
        <v>124</v>
      </c>
      <c r="E100" s="2" t="s">
        <v>33</v>
      </c>
      <c r="F100" s="2">
        <v>2.29</v>
      </c>
      <c r="G100" s="2" t="s">
        <v>4</v>
      </c>
      <c r="H100" s="46">
        <f>VLOOKUP(C100,[1]Sheet1!$A$2:$N$494,10,0)</f>
        <v>10133639.248926146</v>
      </c>
      <c r="I100" s="46"/>
      <c r="J100" s="58"/>
    </row>
    <row r="101" spans="1:10" s="1" customFormat="1" ht="17" customHeight="1" x14ac:dyDescent="0.35">
      <c r="A101" s="31">
        <v>99</v>
      </c>
      <c r="B101" s="2" t="s">
        <v>146</v>
      </c>
      <c r="C101" s="30" t="s">
        <v>379</v>
      </c>
      <c r="D101" s="2" t="s">
        <v>124</v>
      </c>
      <c r="E101" s="2" t="s">
        <v>36</v>
      </c>
      <c r="F101" s="2">
        <v>0.64600000000000002</v>
      </c>
      <c r="G101" s="2" t="s">
        <v>4</v>
      </c>
      <c r="H101" s="46">
        <f>VLOOKUP(C101,[1]Sheet1!$A$2:$N$494,10,0)</f>
        <v>2930796.6274831677</v>
      </c>
      <c r="I101" s="46"/>
      <c r="J101" s="58"/>
    </row>
    <row r="102" spans="1:10" s="1" customFormat="1" ht="17" customHeight="1" x14ac:dyDescent="0.35">
      <c r="A102" s="31">
        <v>100</v>
      </c>
      <c r="B102" s="2" t="s">
        <v>147</v>
      </c>
      <c r="C102" s="30" t="s">
        <v>380</v>
      </c>
      <c r="D102" s="2" t="s">
        <v>124</v>
      </c>
      <c r="E102" s="2" t="s">
        <v>148</v>
      </c>
      <c r="F102" s="2">
        <v>0.155</v>
      </c>
      <c r="G102" s="2">
        <v>0.98599999999999999</v>
      </c>
      <c r="H102" s="46">
        <f>VLOOKUP(C102,[1]Sheet1!$A$2:$N$494,10,0)</f>
        <v>4213338.7577165496</v>
      </c>
      <c r="I102" s="46"/>
      <c r="J102" s="58"/>
    </row>
    <row r="103" spans="1:10" s="1" customFormat="1" ht="17" customHeight="1" x14ac:dyDescent="0.35">
      <c r="A103" s="31">
        <v>101</v>
      </c>
      <c r="B103" s="2" t="s">
        <v>149</v>
      </c>
      <c r="C103" s="30" t="s">
        <v>381</v>
      </c>
      <c r="D103" s="2" t="s">
        <v>124</v>
      </c>
      <c r="E103" s="2" t="s">
        <v>84</v>
      </c>
      <c r="F103" s="2">
        <v>0.75800000000000001</v>
      </c>
      <c r="G103" s="2" t="s">
        <v>4</v>
      </c>
      <c r="H103" s="46">
        <f>VLOOKUP(C103,[1]Sheet1!$A$2:$N$494,10,0)</f>
        <v>79345.777151849819</v>
      </c>
      <c r="I103" s="46">
        <v>250000</v>
      </c>
      <c r="J103" s="58">
        <v>2900</v>
      </c>
    </row>
    <row r="104" spans="1:10" s="1" customFormat="1" ht="17" customHeight="1" x14ac:dyDescent="0.35">
      <c r="A104" s="31">
        <v>102</v>
      </c>
      <c r="B104" s="2" t="s">
        <v>150</v>
      </c>
      <c r="C104" s="30" t="s">
        <v>382</v>
      </c>
      <c r="D104" s="2" t="s">
        <v>124</v>
      </c>
      <c r="E104" s="2" t="s">
        <v>86</v>
      </c>
      <c r="F104" s="2">
        <v>0.67</v>
      </c>
      <c r="G104" s="2" t="s">
        <v>4</v>
      </c>
      <c r="H104" s="46">
        <f>VLOOKUP(C104,[1]Sheet1!$A$2:$N$494,10,0)</f>
        <v>1017279.1348926695</v>
      </c>
      <c r="I104" s="46"/>
      <c r="J104" s="58"/>
    </row>
    <row r="105" spans="1:10" s="1" customFormat="1" ht="17" customHeight="1" x14ac:dyDescent="0.35">
      <c r="A105" s="31">
        <v>103</v>
      </c>
      <c r="B105" s="2" t="s">
        <v>151</v>
      </c>
      <c r="C105" s="30" t="s">
        <v>383</v>
      </c>
      <c r="D105" s="2" t="s">
        <v>152</v>
      </c>
      <c r="E105" s="2" t="s">
        <v>153</v>
      </c>
      <c r="F105" s="2" t="s">
        <v>4</v>
      </c>
      <c r="G105" s="2" t="s">
        <v>4</v>
      </c>
      <c r="H105" s="46">
        <f>VLOOKUP(C105,[1]Sheet1!$A$2:$N$494,10,0)</f>
        <v>4163430.6631326834</v>
      </c>
      <c r="I105" s="46"/>
      <c r="J105" s="58"/>
    </row>
    <row r="106" spans="1:10" s="1" customFormat="1" ht="17" customHeight="1" x14ac:dyDescent="0.35">
      <c r="A106" s="31">
        <v>104</v>
      </c>
      <c r="B106" s="2" t="s">
        <v>154</v>
      </c>
      <c r="C106" s="30" t="s">
        <v>384</v>
      </c>
      <c r="D106" s="2" t="s">
        <v>152</v>
      </c>
      <c r="E106" s="2" t="s">
        <v>153</v>
      </c>
      <c r="F106" s="2" t="s">
        <v>4</v>
      </c>
      <c r="G106" s="2" t="s">
        <v>4</v>
      </c>
      <c r="H106" s="46">
        <f>VLOOKUP(C106,[1]Sheet1!$A$2:$N$494,10,0)</f>
        <v>7955832.8625924755</v>
      </c>
      <c r="I106" s="46"/>
      <c r="J106" s="58"/>
    </row>
    <row r="107" spans="1:10" s="1" customFormat="1" ht="17" customHeight="1" x14ac:dyDescent="0.35">
      <c r="A107" s="31">
        <v>105</v>
      </c>
      <c r="B107" s="2" t="s">
        <v>155</v>
      </c>
      <c r="C107" s="30" t="s">
        <v>385</v>
      </c>
      <c r="D107" s="2" t="s">
        <v>152</v>
      </c>
      <c r="E107" s="2" t="s">
        <v>156</v>
      </c>
      <c r="F107" s="2" t="s">
        <v>4</v>
      </c>
      <c r="G107" s="2" t="s">
        <v>4</v>
      </c>
      <c r="H107" s="46">
        <f>VLOOKUP(C107,[1]Sheet1!$A$2:$N$494,10,0)</f>
        <v>8850464.5601872671</v>
      </c>
      <c r="I107" s="46"/>
      <c r="J107" s="58"/>
    </row>
    <row r="108" spans="1:10" s="1" customFormat="1" ht="17" customHeight="1" x14ac:dyDescent="0.35">
      <c r="A108" s="31">
        <v>106</v>
      </c>
      <c r="B108" s="2" t="s">
        <v>157</v>
      </c>
      <c r="C108" s="30" t="s">
        <v>386</v>
      </c>
      <c r="D108" s="2" t="s">
        <v>152</v>
      </c>
      <c r="E108" s="2" t="s">
        <v>156</v>
      </c>
      <c r="F108" s="2" t="s">
        <v>4</v>
      </c>
      <c r="G108" s="2" t="s">
        <v>4</v>
      </c>
      <c r="H108" s="46" t="s">
        <v>475</v>
      </c>
      <c r="I108" s="46"/>
      <c r="J108" s="58"/>
    </row>
    <row r="109" spans="1:10" s="1" customFormat="1" ht="17" customHeight="1" x14ac:dyDescent="0.35">
      <c r="A109" s="31">
        <v>107</v>
      </c>
      <c r="B109" s="2" t="s">
        <v>158</v>
      </c>
      <c r="C109" s="30" t="s">
        <v>387</v>
      </c>
      <c r="D109" s="2" t="s">
        <v>152</v>
      </c>
      <c r="E109" s="2" t="s">
        <v>30</v>
      </c>
      <c r="F109" s="2">
        <v>4.43</v>
      </c>
      <c r="G109" s="2" t="s">
        <v>4</v>
      </c>
      <c r="H109" s="46">
        <f>VLOOKUP(C109,[1]Sheet1!$A$2:$N$494,10,0)</f>
        <v>8669888.0101263057</v>
      </c>
      <c r="I109" s="46"/>
      <c r="J109" s="58"/>
    </row>
    <row r="110" spans="1:10" s="1" customFormat="1" ht="17" customHeight="1" x14ac:dyDescent="0.35">
      <c r="A110" s="31">
        <v>108</v>
      </c>
      <c r="B110" s="2" t="s">
        <v>159</v>
      </c>
      <c r="C110" s="30" t="s">
        <v>388</v>
      </c>
      <c r="D110" s="2" t="s">
        <v>152</v>
      </c>
      <c r="E110" s="2" t="s">
        <v>30</v>
      </c>
      <c r="F110" s="2">
        <v>4.34</v>
      </c>
      <c r="G110" s="2" t="s">
        <v>4</v>
      </c>
      <c r="H110" s="46">
        <f>VLOOKUP(C110,[1]Sheet1!$A$2:$N$494,10,0)</f>
        <v>8962228.0215187483</v>
      </c>
      <c r="I110" s="46"/>
      <c r="J110" s="58"/>
    </row>
    <row r="111" spans="1:10" s="1" customFormat="1" ht="17" customHeight="1" x14ac:dyDescent="0.35">
      <c r="A111" s="31">
        <v>109</v>
      </c>
      <c r="B111" s="2" t="s">
        <v>160</v>
      </c>
      <c r="C111" s="30" t="s">
        <v>389</v>
      </c>
      <c r="D111" s="2" t="s">
        <v>152</v>
      </c>
      <c r="E111" s="2" t="s">
        <v>33</v>
      </c>
      <c r="F111" s="2">
        <v>6.05</v>
      </c>
      <c r="G111" s="2" t="s">
        <v>4</v>
      </c>
      <c r="H111" s="46" t="s">
        <v>475</v>
      </c>
      <c r="I111" s="46"/>
      <c r="J111" s="58"/>
    </row>
    <row r="112" spans="1:10" s="1" customFormat="1" ht="17" customHeight="1" x14ac:dyDescent="0.35">
      <c r="A112" s="31">
        <v>110</v>
      </c>
      <c r="B112" s="2" t="s">
        <v>161</v>
      </c>
      <c r="C112" s="30" t="s">
        <v>390</v>
      </c>
      <c r="D112" s="2" t="s">
        <v>152</v>
      </c>
      <c r="E112" s="2" t="s">
        <v>33</v>
      </c>
      <c r="F112" s="2">
        <v>7.38</v>
      </c>
      <c r="G112" s="2" t="s">
        <v>4</v>
      </c>
      <c r="H112" s="46">
        <f>VLOOKUP(C112,[1]Sheet1!$A$2:$N$494,10,0)</f>
        <v>13307609.245556448</v>
      </c>
      <c r="I112" s="46">
        <v>288000</v>
      </c>
      <c r="J112" s="58">
        <v>4000</v>
      </c>
    </row>
    <row r="113" spans="1:10" s="1" customFormat="1" ht="17" customHeight="1" x14ac:dyDescent="0.35">
      <c r="A113" s="31">
        <v>111</v>
      </c>
      <c r="B113" s="2" t="s">
        <v>162</v>
      </c>
      <c r="C113" s="30" t="s">
        <v>391</v>
      </c>
      <c r="D113" s="2" t="s">
        <v>152</v>
      </c>
      <c r="E113" s="2" t="s">
        <v>36</v>
      </c>
      <c r="F113" s="2">
        <v>1.75</v>
      </c>
      <c r="G113" s="2" t="s">
        <v>4</v>
      </c>
      <c r="H113" s="46">
        <f>VLOOKUP(C113,[1]Sheet1!$A$2:$N$494,10,0)</f>
        <v>69009.691859822124</v>
      </c>
      <c r="I113" s="46"/>
      <c r="J113" s="58"/>
    </row>
    <row r="114" spans="1:10" s="1" customFormat="1" ht="17" customHeight="1" x14ac:dyDescent="0.35">
      <c r="A114" s="31">
        <v>112</v>
      </c>
      <c r="B114" s="2" t="s">
        <v>163</v>
      </c>
      <c r="C114" s="30" t="s">
        <v>392</v>
      </c>
      <c r="D114" s="2" t="s">
        <v>152</v>
      </c>
      <c r="E114" s="2" t="s">
        <v>38</v>
      </c>
      <c r="F114" s="2">
        <v>1.05</v>
      </c>
      <c r="G114" s="2" t="s">
        <v>4</v>
      </c>
      <c r="H114" s="46">
        <f>VLOOKUP(C114,[1]Sheet1!$A$2:$N$494,10,0)</f>
        <v>723346.27497670648</v>
      </c>
      <c r="I114" s="46"/>
      <c r="J114" s="58">
        <v>1100</v>
      </c>
    </row>
    <row r="115" spans="1:10" s="1" customFormat="1" ht="17" customHeight="1" x14ac:dyDescent="0.35">
      <c r="A115" s="31">
        <v>113</v>
      </c>
      <c r="B115" s="2" t="s">
        <v>164</v>
      </c>
      <c r="C115" s="30" t="s">
        <v>393</v>
      </c>
      <c r="D115" s="2" t="s">
        <v>152</v>
      </c>
      <c r="E115" s="2" t="s">
        <v>40</v>
      </c>
      <c r="F115" s="2">
        <v>2.9049999999999998</v>
      </c>
      <c r="G115" s="2" t="s">
        <v>4</v>
      </c>
      <c r="H115" s="46">
        <f>VLOOKUP(C115,[1]Sheet1!$A$2:$N$494,10,0)</f>
        <v>4528724.2284441181</v>
      </c>
      <c r="I115" s="46"/>
      <c r="J115" s="58"/>
    </row>
    <row r="116" spans="1:10" s="1" customFormat="1" ht="17" customHeight="1" x14ac:dyDescent="0.35">
      <c r="A116" s="31">
        <v>114</v>
      </c>
      <c r="B116" s="2" t="s">
        <v>165</v>
      </c>
      <c r="C116" s="30" t="s">
        <v>394</v>
      </c>
      <c r="D116" s="2" t="s">
        <v>152</v>
      </c>
      <c r="E116" s="2" t="s">
        <v>42</v>
      </c>
      <c r="F116" s="2">
        <v>1.784</v>
      </c>
      <c r="G116" s="2" t="s">
        <v>4</v>
      </c>
      <c r="H116" s="46">
        <f>VLOOKUP(C116,[1]Sheet1!$A$2:$N$494,10,0)</f>
        <v>1625611.2629484418</v>
      </c>
      <c r="I116" s="46"/>
      <c r="J116" s="58"/>
    </row>
    <row r="117" spans="1:10" s="1" customFormat="1" ht="17" customHeight="1" x14ac:dyDescent="0.35">
      <c r="A117" s="31">
        <v>115</v>
      </c>
      <c r="B117" s="2" t="s">
        <v>166</v>
      </c>
      <c r="C117" s="30" t="s">
        <v>395</v>
      </c>
      <c r="D117" s="2" t="s">
        <v>152</v>
      </c>
      <c r="E117" s="2" t="s">
        <v>44</v>
      </c>
      <c r="F117" s="2">
        <v>1.075</v>
      </c>
      <c r="G117" s="2" t="s">
        <v>4</v>
      </c>
      <c r="H117" s="46">
        <f>VLOOKUP(C117,[1]Sheet1!$A$2:$N$494,10,0)</f>
        <v>7186576.3517065542</v>
      </c>
      <c r="I117" s="46"/>
      <c r="J117" s="58"/>
    </row>
    <row r="118" spans="1:10" s="1" customFormat="1" ht="17" customHeight="1" x14ac:dyDescent="0.35">
      <c r="A118" s="31">
        <v>116</v>
      </c>
      <c r="B118" s="2" t="s">
        <v>167</v>
      </c>
      <c r="C118" s="30" t="s">
        <v>396</v>
      </c>
      <c r="D118" s="2" t="s">
        <v>152</v>
      </c>
      <c r="E118" s="2" t="s">
        <v>46</v>
      </c>
      <c r="F118" s="2">
        <v>0.70699999999999996</v>
      </c>
      <c r="G118" s="2" t="s">
        <v>4</v>
      </c>
      <c r="H118" s="46">
        <f>VLOOKUP(C118,[1]Sheet1!$A$2:$N$494,10,0)</f>
        <v>5032436.275120547</v>
      </c>
      <c r="I118" s="46"/>
      <c r="J118" s="58"/>
    </row>
    <row r="119" spans="1:10" s="1" customFormat="1" ht="17" customHeight="1" x14ac:dyDescent="0.35">
      <c r="A119" s="31">
        <v>117</v>
      </c>
      <c r="B119" s="2" t="s">
        <v>168</v>
      </c>
      <c r="C119" s="30" t="s">
        <v>408</v>
      </c>
      <c r="D119" s="2" t="s">
        <v>152</v>
      </c>
      <c r="E119" s="2" t="s">
        <v>46</v>
      </c>
      <c r="F119" s="2">
        <v>0.67900000000000005</v>
      </c>
      <c r="G119" s="2" t="s">
        <v>4</v>
      </c>
      <c r="H119" s="46">
        <f>VLOOKUP(C119,[1]Sheet1!$A$2:$N$494,10,0)</f>
        <v>2617476.4268478807</v>
      </c>
      <c r="I119" s="46"/>
      <c r="J119" s="58"/>
    </row>
    <row r="120" spans="1:10" s="1" customFormat="1" ht="17" customHeight="1" x14ac:dyDescent="0.35">
      <c r="A120" s="31">
        <v>118</v>
      </c>
      <c r="B120" s="2" t="s">
        <v>169</v>
      </c>
      <c r="C120" s="30" t="s">
        <v>397</v>
      </c>
      <c r="D120" s="2" t="s">
        <v>152</v>
      </c>
      <c r="E120" s="2" t="s">
        <v>49</v>
      </c>
      <c r="F120" s="2">
        <v>0.56289999999999996</v>
      </c>
      <c r="G120" s="2">
        <v>6.08E-2</v>
      </c>
      <c r="H120" s="46">
        <f>VLOOKUP(C120,[1]Sheet1!$A$2:$N$494,10,0)</f>
        <v>405262.74410383136</v>
      </c>
      <c r="I120" s="46"/>
      <c r="J120" s="58"/>
    </row>
    <row r="121" spans="1:10" s="1" customFormat="1" ht="17" customHeight="1" x14ac:dyDescent="0.35">
      <c r="A121" s="31">
        <v>119</v>
      </c>
      <c r="B121" s="2" t="s">
        <v>170</v>
      </c>
      <c r="C121" s="30" t="s">
        <v>398</v>
      </c>
      <c r="D121" s="2" t="s">
        <v>152</v>
      </c>
      <c r="E121" s="2" t="s">
        <v>52</v>
      </c>
      <c r="F121" s="2">
        <v>0.56569999999999998</v>
      </c>
      <c r="G121" s="2">
        <v>0.14829999999999999</v>
      </c>
      <c r="H121" s="46">
        <f>VLOOKUP(C121,[1]Sheet1!$A$2:$N$494,10,0)</f>
        <v>2128539.8074033828</v>
      </c>
      <c r="I121" s="46"/>
      <c r="J121" s="58"/>
    </row>
    <row r="122" spans="1:10" s="1" customFormat="1" ht="17" customHeight="1" x14ac:dyDescent="0.35">
      <c r="A122" s="31">
        <v>120</v>
      </c>
      <c r="B122" s="2" t="s">
        <v>171</v>
      </c>
      <c r="C122" s="30" t="s">
        <v>399</v>
      </c>
      <c r="D122" s="2" t="s">
        <v>152</v>
      </c>
      <c r="E122" s="2" t="s">
        <v>54</v>
      </c>
      <c r="F122" s="2">
        <v>0.4884</v>
      </c>
      <c r="G122" s="2">
        <v>6.5299999999999997E-2</v>
      </c>
      <c r="H122" s="46">
        <f>VLOOKUP(C122,[1]Sheet1!$A$2:$N$494,10,0)</f>
        <v>3080177.7372189267</v>
      </c>
      <c r="I122" s="46"/>
      <c r="J122" s="58"/>
    </row>
    <row r="123" spans="1:10" s="1" customFormat="1" ht="17" customHeight="1" x14ac:dyDescent="0.35">
      <c r="A123" s="31">
        <v>121</v>
      </c>
      <c r="B123" s="2" t="s">
        <v>172</v>
      </c>
      <c r="C123" s="30" t="s">
        <v>400</v>
      </c>
      <c r="D123" s="2" t="s">
        <v>152</v>
      </c>
      <c r="E123" s="2" t="s">
        <v>56</v>
      </c>
      <c r="F123" s="2">
        <v>0.5333</v>
      </c>
      <c r="G123" s="2">
        <v>5.3100000000000001E-2</v>
      </c>
      <c r="H123" s="46">
        <f>VLOOKUP(C123,[1]Sheet1!$A$2:$N$494,10,0)</f>
        <v>1020370.9909120239</v>
      </c>
      <c r="I123" s="46"/>
      <c r="J123" s="58"/>
    </row>
    <row r="124" spans="1:10" s="1" customFormat="1" ht="17" customHeight="1" x14ac:dyDescent="0.35">
      <c r="A124" s="31">
        <v>122</v>
      </c>
      <c r="B124" s="2" t="s">
        <v>173</v>
      </c>
      <c r="C124" s="30" t="s">
        <v>401</v>
      </c>
      <c r="D124" s="2" t="s">
        <v>152</v>
      </c>
      <c r="E124" s="2" t="s">
        <v>58</v>
      </c>
      <c r="F124" s="2">
        <v>0.52180000000000004</v>
      </c>
      <c r="G124" s="2">
        <v>5.1900000000000002E-2</v>
      </c>
      <c r="H124" s="46">
        <f>VLOOKUP(C124,[1]Sheet1!$A$2:$N$494,10,0)</f>
        <v>736552.66634897841</v>
      </c>
      <c r="I124" s="46"/>
      <c r="J124" s="58"/>
    </row>
    <row r="125" spans="1:10" s="1" customFormat="1" ht="17" customHeight="1" x14ac:dyDescent="0.35">
      <c r="A125" s="31">
        <v>123</v>
      </c>
      <c r="B125" s="2" t="s">
        <v>174</v>
      </c>
      <c r="C125" s="30" t="s">
        <v>402</v>
      </c>
      <c r="D125" s="2" t="s">
        <v>152</v>
      </c>
      <c r="E125" s="2" t="s">
        <v>60</v>
      </c>
      <c r="F125" s="2">
        <v>0.47360000000000002</v>
      </c>
      <c r="G125" s="2">
        <v>4.4499999999999998E-2</v>
      </c>
      <c r="H125" s="46">
        <f>VLOOKUP(C125,[1]Sheet1!$A$2:$N$494,10,0)</f>
        <v>877466.38276850211</v>
      </c>
      <c r="I125" s="46"/>
      <c r="J125" s="58"/>
    </row>
    <row r="126" spans="1:10" s="1" customFormat="1" ht="17" customHeight="1" x14ac:dyDescent="0.35">
      <c r="A126" s="31">
        <v>124</v>
      </c>
      <c r="B126" s="2" t="s">
        <v>175</v>
      </c>
      <c r="C126" s="30" t="s">
        <v>403</v>
      </c>
      <c r="D126" s="2" t="s">
        <v>152</v>
      </c>
      <c r="E126" s="2" t="s">
        <v>62</v>
      </c>
      <c r="F126" s="2">
        <v>0.59640000000000004</v>
      </c>
      <c r="G126" s="2">
        <v>4.2700000000000002E-2</v>
      </c>
      <c r="H126" s="46">
        <f>VLOOKUP(C126,[1]Sheet1!$A$2:$N$494,10,0)</f>
        <v>1410745.2276867854</v>
      </c>
      <c r="I126" s="46"/>
      <c r="J126" s="58"/>
    </row>
    <row r="127" spans="1:10" s="1" customFormat="1" ht="17" customHeight="1" x14ac:dyDescent="0.35">
      <c r="A127" s="31">
        <v>125</v>
      </c>
      <c r="B127" s="2" t="s">
        <v>176</v>
      </c>
      <c r="C127" s="30" t="s">
        <v>416</v>
      </c>
      <c r="D127" s="2" t="s">
        <v>152</v>
      </c>
      <c r="E127" s="2" t="s">
        <v>64</v>
      </c>
      <c r="F127" s="2">
        <v>0.33200000000000002</v>
      </c>
      <c r="G127" s="2" t="s">
        <v>4</v>
      </c>
      <c r="H127" s="46">
        <f>VLOOKUP(C127,[1]Sheet1!$A$2:$N$494,10,0)</f>
        <v>2430471.5768164094</v>
      </c>
      <c r="I127" s="46"/>
      <c r="J127" s="58"/>
    </row>
    <row r="128" spans="1:10" s="1" customFormat="1" ht="17" customHeight="1" x14ac:dyDescent="0.35">
      <c r="A128" s="31">
        <v>126</v>
      </c>
      <c r="B128" s="2" t="s">
        <v>177</v>
      </c>
      <c r="C128" s="30" t="s">
        <v>404</v>
      </c>
      <c r="D128" s="2" t="s">
        <v>152</v>
      </c>
      <c r="E128" s="2" t="s">
        <v>66</v>
      </c>
      <c r="F128" s="2">
        <v>0.40899999999999997</v>
      </c>
      <c r="G128" s="2" t="s">
        <v>4</v>
      </c>
      <c r="H128" s="46">
        <f>VLOOKUP(C128,[1]Sheet1!$A$2:$N$494,10,0)</f>
        <v>4720725.0512461523</v>
      </c>
      <c r="I128" s="46"/>
      <c r="J128" s="58"/>
    </row>
    <row r="129" spans="1:10" s="1" customFormat="1" ht="17" customHeight="1" x14ac:dyDescent="0.35">
      <c r="A129" s="31">
        <v>127</v>
      </c>
      <c r="B129" s="2" t="s">
        <v>178</v>
      </c>
      <c r="C129" s="29" t="s">
        <v>417</v>
      </c>
      <c r="D129" s="2" t="s">
        <v>152</v>
      </c>
      <c r="E129" s="2" t="s">
        <v>68</v>
      </c>
      <c r="F129" s="2">
        <v>0.41770000000000002</v>
      </c>
      <c r="G129" s="2" t="s">
        <v>4</v>
      </c>
      <c r="H129" s="46">
        <f>VLOOKUP(C129,[1]Sheet1!$A$2:$N$494,10,0)</f>
        <v>1484862.4246755855</v>
      </c>
      <c r="I129" s="46"/>
      <c r="J129" s="58"/>
    </row>
    <row r="130" spans="1:10" s="1" customFormat="1" ht="17" customHeight="1" x14ac:dyDescent="0.35">
      <c r="A130" s="31">
        <v>128</v>
      </c>
      <c r="B130" s="2" t="s">
        <v>179</v>
      </c>
      <c r="C130" s="30" t="s">
        <v>405</v>
      </c>
      <c r="D130" s="2" t="s">
        <v>152</v>
      </c>
      <c r="E130" s="2" t="s">
        <v>70</v>
      </c>
      <c r="F130" s="2">
        <v>0.35680000000000001</v>
      </c>
      <c r="G130" s="2">
        <v>3.6900000000000002E-2</v>
      </c>
      <c r="H130" s="46">
        <f>VLOOKUP(C130,[1]Sheet1!$A$2:$N$494,10,0)</f>
        <v>1089488.9885658124</v>
      </c>
      <c r="I130" s="46"/>
      <c r="J130" s="58"/>
    </row>
    <row r="131" spans="1:10" s="1" customFormat="1" ht="17" customHeight="1" x14ac:dyDescent="0.35">
      <c r="A131" s="31">
        <v>129</v>
      </c>
      <c r="B131" s="2" t="s">
        <v>180</v>
      </c>
      <c r="C131" s="30" t="s">
        <v>406</v>
      </c>
      <c r="D131" s="2" t="s">
        <v>152</v>
      </c>
      <c r="E131" s="2" t="s">
        <v>72</v>
      </c>
      <c r="F131" s="2">
        <v>0.41239999999999999</v>
      </c>
      <c r="G131" s="2" t="s">
        <v>4</v>
      </c>
      <c r="H131" s="46">
        <f>VLOOKUP(C131,[1]Sheet1!$A$2:$N$494,10,0)</f>
        <v>6931168.0566846998</v>
      </c>
      <c r="I131" s="46"/>
      <c r="J131" s="58"/>
    </row>
    <row r="132" spans="1:10" s="1" customFormat="1" ht="17" customHeight="1" x14ac:dyDescent="0.35">
      <c r="A132" s="31">
        <v>130</v>
      </c>
      <c r="B132" s="2" t="s">
        <v>181</v>
      </c>
      <c r="C132" s="30" t="s">
        <v>418</v>
      </c>
      <c r="D132" s="2" t="s">
        <v>152</v>
      </c>
      <c r="E132" s="2" t="s">
        <v>74</v>
      </c>
      <c r="F132" s="2">
        <v>0.30099999999999999</v>
      </c>
      <c r="G132" s="2">
        <v>5.1999999999999998E-2</v>
      </c>
      <c r="H132" s="46">
        <f>VLOOKUP(C132,[1]Sheet1!$A$2:$N$494,10,0)</f>
        <v>2490949.607065863</v>
      </c>
      <c r="I132" s="46"/>
      <c r="J132" s="58"/>
    </row>
    <row r="133" spans="1:10" s="1" customFormat="1" ht="17" customHeight="1" x14ac:dyDescent="0.35">
      <c r="A133" s="31">
        <v>131</v>
      </c>
      <c r="B133" s="2" t="s">
        <v>182</v>
      </c>
      <c r="C133" s="30" t="s">
        <v>407</v>
      </c>
      <c r="D133" s="2" t="s">
        <v>152</v>
      </c>
      <c r="E133" s="2" t="s">
        <v>76</v>
      </c>
      <c r="F133" s="2">
        <v>0.34720000000000001</v>
      </c>
      <c r="G133" s="2" t="s">
        <v>4</v>
      </c>
      <c r="H133" s="46">
        <f>VLOOKUP(C133,[1]Sheet1!$A$2:$N$494,10,0)</f>
        <v>631987.16822577803</v>
      </c>
      <c r="I133" s="46"/>
      <c r="J133" s="58"/>
    </row>
    <row r="134" spans="1:10" s="1" customFormat="1" ht="17" customHeight="1" x14ac:dyDescent="0.35">
      <c r="A134" s="31">
        <v>132</v>
      </c>
      <c r="B134" s="2" t="s">
        <v>183</v>
      </c>
      <c r="C134" s="30" t="s">
        <v>409</v>
      </c>
      <c r="D134" s="2" t="s">
        <v>152</v>
      </c>
      <c r="E134" s="2" t="s">
        <v>78</v>
      </c>
      <c r="F134" s="2">
        <v>0.32200000000000001</v>
      </c>
      <c r="G134" s="2" t="s">
        <v>4</v>
      </c>
      <c r="H134" s="46">
        <f>VLOOKUP(C134,[1]Sheet1!$A$2:$N$494,10,0)</f>
        <v>1119148.1310227858</v>
      </c>
      <c r="I134" s="46"/>
      <c r="J134" s="58"/>
    </row>
    <row r="135" spans="1:10" s="1" customFormat="1" ht="17" customHeight="1" x14ac:dyDescent="0.35">
      <c r="A135" s="31">
        <v>133</v>
      </c>
      <c r="B135" s="2" t="s">
        <v>184</v>
      </c>
      <c r="C135" s="30" t="s">
        <v>410</v>
      </c>
      <c r="D135" s="2" t="s">
        <v>152</v>
      </c>
      <c r="E135" s="2" t="s">
        <v>80</v>
      </c>
      <c r="F135" s="2">
        <v>0.29299999999999998</v>
      </c>
      <c r="G135" s="2" t="s">
        <v>4</v>
      </c>
      <c r="H135" s="46">
        <f>VLOOKUP(C135,[1]Sheet1!$A$2:$N$494,10,0)</f>
        <v>1047455.3532611218</v>
      </c>
      <c r="I135" s="46"/>
      <c r="J135" s="58"/>
    </row>
    <row r="136" spans="1:10" s="1" customFormat="1" ht="17" customHeight="1" x14ac:dyDescent="0.35">
      <c r="A136" s="31">
        <v>134</v>
      </c>
      <c r="B136" s="2" t="s">
        <v>185</v>
      </c>
      <c r="C136" s="30" t="s">
        <v>411</v>
      </c>
      <c r="D136" s="2" t="s">
        <v>152</v>
      </c>
      <c r="E136" s="2" t="s">
        <v>82</v>
      </c>
      <c r="F136" s="2">
        <v>0.27700000000000002</v>
      </c>
      <c r="G136" s="2" t="s">
        <v>4</v>
      </c>
      <c r="H136" s="46">
        <f>VLOOKUP(C136,[1]Sheet1!$A$2:$N$494,10,0)</f>
        <v>1359800.9496461391</v>
      </c>
      <c r="I136" s="46"/>
      <c r="J136" s="58"/>
    </row>
    <row r="137" spans="1:10" s="1" customFormat="1" ht="17" customHeight="1" x14ac:dyDescent="0.35">
      <c r="A137" s="31">
        <v>135</v>
      </c>
      <c r="B137" s="2" t="s">
        <v>186</v>
      </c>
      <c r="C137" s="30" t="s">
        <v>412</v>
      </c>
      <c r="D137" s="2" t="s">
        <v>152</v>
      </c>
      <c r="E137" s="2" t="s">
        <v>148</v>
      </c>
      <c r="F137" s="2">
        <v>0.29699999999999999</v>
      </c>
      <c r="G137" s="2">
        <v>9.1999999999999998E-2</v>
      </c>
      <c r="H137" s="46">
        <f>VLOOKUP(C137,[1]Sheet1!$A$2:$N$494,10,0)</f>
        <v>944366.38263988658</v>
      </c>
      <c r="I137" s="46"/>
      <c r="J137" s="58"/>
    </row>
    <row r="138" spans="1:10" s="1" customFormat="1" ht="17" customHeight="1" x14ac:dyDescent="0.35">
      <c r="A138" s="31">
        <v>136</v>
      </c>
      <c r="B138" s="2" t="s">
        <v>187</v>
      </c>
      <c r="C138" s="30" t="s">
        <v>413</v>
      </c>
      <c r="D138" s="2" t="s">
        <v>152</v>
      </c>
      <c r="E138" s="2" t="s">
        <v>188</v>
      </c>
      <c r="F138" s="2">
        <v>0.27400000000000002</v>
      </c>
      <c r="G138" s="2">
        <v>6.5000000000000002E-2</v>
      </c>
      <c r="H138" s="46">
        <f>VLOOKUP(C138,[1]Sheet1!$A$2:$N$494,10,0)</f>
        <v>1147938.6238801233</v>
      </c>
      <c r="I138" s="46"/>
      <c r="J138" s="58"/>
    </row>
    <row r="139" spans="1:10" s="1" customFormat="1" ht="17" customHeight="1" x14ac:dyDescent="0.35">
      <c r="A139" s="31">
        <v>137</v>
      </c>
      <c r="B139" s="2" t="s">
        <v>189</v>
      </c>
      <c r="C139" s="30" t="s">
        <v>414</v>
      </c>
      <c r="D139" s="2" t="s">
        <v>152</v>
      </c>
      <c r="E139" s="2" t="s">
        <v>190</v>
      </c>
      <c r="F139" s="2">
        <v>0.24840000000000001</v>
      </c>
      <c r="G139" s="2" t="s">
        <v>4</v>
      </c>
      <c r="H139" s="46">
        <f>VLOOKUP(C139,[1]Sheet1!$A$2:$N$494,10,0)</f>
        <v>836596.56086927734</v>
      </c>
      <c r="I139" s="46"/>
      <c r="J139" s="58"/>
    </row>
    <row r="140" spans="1:10" s="1" customFormat="1" ht="17" customHeight="1" x14ac:dyDescent="0.35">
      <c r="A140" s="31">
        <v>138</v>
      </c>
      <c r="B140" s="2" t="s">
        <v>191</v>
      </c>
      <c r="C140" s="30" t="s">
        <v>415</v>
      </c>
      <c r="D140" s="2" t="s">
        <v>152</v>
      </c>
      <c r="E140" s="2" t="s">
        <v>192</v>
      </c>
      <c r="F140" s="2">
        <v>0.24560000000000001</v>
      </c>
      <c r="G140" s="2" t="s">
        <v>4</v>
      </c>
      <c r="H140" s="46">
        <f>VLOOKUP(C140,[1]Sheet1!$A$2:$N$494,10,0)</f>
        <v>1200238.6129028751</v>
      </c>
      <c r="I140" s="46"/>
      <c r="J140" s="58"/>
    </row>
    <row r="141" spans="1:10" s="1" customFormat="1" ht="17" customHeight="1" x14ac:dyDescent="0.35">
      <c r="A141" s="31">
        <v>139</v>
      </c>
      <c r="B141" s="2" t="s">
        <v>193</v>
      </c>
      <c r="C141" s="30" t="s">
        <v>419</v>
      </c>
      <c r="D141" s="2" t="s">
        <v>152</v>
      </c>
      <c r="E141" s="2" t="s">
        <v>84</v>
      </c>
      <c r="F141" s="2">
        <v>1.32</v>
      </c>
      <c r="G141" s="2" t="s">
        <v>4</v>
      </c>
      <c r="H141" s="46">
        <f>VLOOKUP(C141,[1]Sheet1!$A$2:$N$494,10,0)</f>
        <v>443236.48665102274</v>
      </c>
      <c r="I141" s="46">
        <v>70000</v>
      </c>
      <c r="J141" s="58">
        <v>30000</v>
      </c>
    </row>
    <row r="142" spans="1:10" s="1" customFormat="1" ht="17" customHeight="1" x14ac:dyDescent="0.35">
      <c r="A142" s="31">
        <v>140</v>
      </c>
      <c r="B142" s="2" t="s">
        <v>194</v>
      </c>
      <c r="C142" s="30" t="s">
        <v>420</v>
      </c>
      <c r="D142" s="2" t="s">
        <v>152</v>
      </c>
      <c r="E142" s="2" t="s">
        <v>86</v>
      </c>
      <c r="F142" s="2">
        <v>1.42</v>
      </c>
      <c r="G142" s="2" t="s">
        <v>4</v>
      </c>
      <c r="H142" s="46" t="s">
        <v>475</v>
      </c>
      <c r="I142" s="46"/>
      <c r="J142" s="58"/>
    </row>
    <row r="143" spans="1:10" s="1" customFormat="1" ht="17" customHeight="1" x14ac:dyDescent="0.35">
      <c r="A143" s="31">
        <v>141</v>
      </c>
      <c r="B143" s="2" t="s">
        <v>195</v>
      </c>
      <c r="C143" s="30" t="s">
        <v>421</v>
      </c>
      <c r="D143" s="2" t="s">
        <v>152</v>
      </c>
      <c r="E143" s="2" t="s">
        <v>38</v>
      </c>
      <c r="F143" s="2">
        <v>1.43</v>
      </c>
      <c r="G143" s="2" t="s">
        <v>4</v>
      </c>
      <c r="H143" s="46">
        <f>VLOOKUP(C143,[1]Sheet1!$A$2:$N$494,10,0)</f>
        <v>1217077.6030165229</v>
      </c>
      <c r="I143" s="46"/>
      <c r="J143" s="58"/>
    </row>
    <row r="144" spans="1:10" s="1" customFormat="1" ht="17" customHeight="1" x14ac:dyDescent="0.35">
      <c r="A144" s="31">
        <v>142</v>
      </c>
      <c r="B144" s="2" t="s">
        <v>196</v>
      </c>
      <c r="C144" s="30" t="s">
        <v>422</v>
      </c>
      <c r="D144" s="2" t="s">
        <v>152</v>
      </c>
      <c r="E144" s="2" t="s">
        <v>89</v>
      </c>
      <c r="F144" s="2">
        <v>0.34300000000000003</v>
      </c>
      <c r="G144" s="2" t="s">
        <v>4</v>
      </c>
      <c r="H144" s="46">
        <f>VLOOKUP(C144,[1]Sheet1!$A$2:$N$494,10,0)</f>
        <v>1020421.2351749878</v>
      </c>
      <c r="I144" s="46"/>
      <c r="J144" s="58">
        <v>1400</v>
      </c>
    </row>
    <row r="145" spans="1:10" s="1" customFormat="1" ht="17" customHeight="1" thickBot="1" x14ac:dyDescent="0.4">
      <c r="A145" s="32">
        <v>143</v>
      </c>
      <c r="B145" s="3" t="s">
        <v>197</v>
      </c>
      <c r="C145" s="34" t="s">
        <v>423</v>
      </c>
      <c r="D145" s="3" t="s">
        <v>152</v>
      </c>
      <c r="E145" s="3" t="s">
        <v>91</v>
      </c>
      <c r="F145" s="3">
        <v>8.4000000000000005E-2</v>
      </c>
      <c r="G145" s="3">
        <v>1.504</v>
      </c>
      <c r="H145" s="59">
        <f>VLOOKUP(C145,[1]Sheet1!$A$2:$N$494,10,0)</f>
        <v>470145.45569927449</v>
      </c>
      <c r="I145" s="59"/>
      <c r="J145" s="60"/>
    </row>
    <row r="146" spans="1:10" ht="18.5" x14ac:dyDescent="0.35">
      <c r="B146" s="53" t="s">
        <v>470</v>
      </c>
      <c r="H146" s="61" t="s">
        <v>477</v>
      </c>
      <c r="I146" s="61" t="s">
        <v>635</v>
      </c>
      <c r="J146" s="61" t="s">
        <v>636</v>
      </c>
    </row>
    <row r="148" spans="1:10" x14ac:dyDescent="0.35">
      <c r="E148" s="48"/>
      <c r="I148" s="48"/>
    </row>
    <row r="149" spans="1:10" x14ac:dyDescent="0.35">
      <c r="E149" s="48"/>
      <c r="I149" s="48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9"/>
  <sheetViews>
    <sheetView zoomScale="115" zoomScaleNormal="115" workbookViewId="0">
      <pane xSplit="1" topLeftCell="B1" activePane="topRight" state="frozen"/>
      <selection pane="topRight" activeCell="A29" sqref="A29:Q29"/>
    </sheetView>
  </sheetViews>
  <sheetFormatPr defaultRowHeight="15.5" x14ac:dyDescent="0.35"/>
  <cols>
    <col min="1" max="1" width="7.4140625" style="6" customWidth="1"/>
    <col min="2" max="6" width="13.58203125" style="6" customWidth="1"/>
    <col min="7" max="9" width="13.58203125" style="35" customWidth="1"/>
    <col min="10" max="13" width="19.58203125" style="35" customWidth="1"/>
    <col min="14" max="14" width="10.58203125" style="35" customWidth="1"/>
    <col min="15" max="15" width="11.33203125" style="35" customWidth="1"/>
    <col min="16" max="16" width="11.1640625" style="35" customWidth="1"/>
    <col min="17" max="46" width="10.58203125" style="35" customWidth="1"/>
  </cols>
  <sheetData>
    <row r="1" spans="1:46" ht="16" thickBot="1" x14ac:dyDescent="0.4">
      <c r="A1" s="161" t="s">
        <v>687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  <c r="L1" s="162"/>
      <c r="M1" s="162"/>
      <c r="N1" s="163"/>
      <c r="O1" s="163"/>
      <c r="P1" s="163"/>
      <c r="Q1" s="163"/>
      <c r="R1" s="163"/>
      <c r="S1" s="163"/>
      <c r="T1" s="164"/>
      <c r="U1" s="164"/>
      <c r="V1" s="164"/>
      <c r="W1" s="164"/>
      <c r="X1" s="164"/>
      <c r="Y1" s="164"/>
      <c r="Z1" s="164"/>
      <c r="AA1" s="164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</row>
    <row r="2" spans="1:46" s="36" customFormat="1" ht="18.5" customHeight="1" thickBot="1" x14ac:dyDescent="0.35">
      <c r="A2" s="150" t="s">
        <v>678</v>
      </c>
      <c r="B2" s="152" t="s">
        <v>467</v>
      </c>
      <c r="C2" s="152" t="s">
        <v>468</v>
      </c>
      <c r="D2" s="152" t="s">
        <v>434</v>
      </c>
      <c r="E2" s="152" t="s">
        <v>435</v>
      </c>
      <c r="F2" s="152" t="s">
        <v>677</v>
      </c>
      <c r="G2" s="158" t="s">
        <v>644</v>
      </c>
      <c r="H2" s="158" t="s">
        <v>469</v>
      </c>
      <c r="I2" s="141" t="s">
        <v>645</v>
      </c>
      <c r="J2" s="156" t="s">
        <v>639</v>
      </c>
      <c r="K2" s="134" t="s">
        <v>640</v>
      </c>
      <c r="L2" s="138" t="s">
        <v>641</v>
      </c>
      <c r="M2" s="136" t="s">
        <v>642</v>
      </c>
      <c r="N2" s="154" t="s">
        <v>463</v>
      </c>
      <c r="O2" s="154"/>
      <c r="P2" s="155"/>
      <c r="Q2" s="143" t="s">
        <v>466</v>
      </c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5"/>
      <c r="AM2" s="147" t="s">
        <v>465</v>
      </c>
      <c r="AN2" s="148"/>
      <c r="AO2" s="148"/>
      <c r="AP2" s="148"/>
      <c r="AQ2" s="148"/>
      <c r="AR2" s="148"/>
      <c r="AS2" s="148"/>
      <c r="AT2" s="149"/>
    </row>
    <row r="3" spans="1:46" s="36" customFormat="1" ht="31.5" customHeight="1" thickBot="1" x14ac:dyDescent="0.35">
      <c r="A3" s="151"/>
      <c r="B3" s="153"/>
      <c r="C3" s="153"/>
      <c r="D3" s="153"/>
      <c r="E3" s="153"/>
      <c r="F3" s="153"/>
      <c r="G3" s="159"/>
      <c r="H3" s="159"/>
      <c r="I3" s="142"/>
      <c r="J3" s="157"/>
      <c r="K3" s="135"/>
      <c r="L3" s="139"/>
      <c r="M3" s="137"/>
      <c r="N3" s="40" t="s">
        <v>462</v>
      </c>
      <c r="O3" s="40" t="s">
        <v>436</v>
      </c>
      <c r="P3" s="41" t="s">
        <v>437</v>
      </c>
      <c r="Q3" s="37" t="s">
        <v>445</v>
      </c>
      <c r="R3" s="42" t="s">
        <v>460</v>
      </c>
      <c r="S3" s="42" t="s">
        <v>454</v>
      </c>
      <c r="T3" s="42" t="s">
        <v>450</v>
      </c>
      <c r="U3" s="42" t="s">
        <v>455</v>
      </c>
      <c r="V3" s="42" t="s">
        <v>458</v>
      </c>
      <c r="W3" s="42" t="s">
        <v>440</v>
      </c>
      <c r="X3" s="42" t="s">
        <v>441</v>
      </c>
      <c r="Y3" s="42" t="s">
        <v>442</v>
      </c>
      <c r="Z3" s="42" t="s">
        <v>439</v>
      </c>
      <c r="AA3" s="42" t="s">
        <v>443</v>
      </c>
      <c r="AB3" s="42" t="s">
        <v>444</v>
      </c>
      <c r="AC3" s="42" t="s">
        <v>446</v>
      </c>
      <c r="AD3" s="42" t="s">
        <v>447</v>
      </c>
      <c r="AE3" s="42" t="s">
        <v>448</v>
      </c>
      <c r="AF3" s="42" t="s">
        <v>449</v>
      </c>
      <c r="AG3" s="42" t="s">
        <v>451</v>
      </c>
      <c r="AH3" s="42" t="s">
        <v>452</v>
      </c>
      <c r="AI3" s="42" t="s">
        <v>453</v>
      </c>
      <c r="AJ3" s="42" t="s">
        <v>456</v>
      </c>
      <c r="AK3" s="42" t="s">
        <v>457</v>
      </c>
      <c r="AL3" s="38" t="s">
        <v>459</v>
      </c>
      <c r="AM3" s="43" t="s">
        <v>427</v>
      </c>
      <c r="AN3" s="44" t="s">
        <v>428</v>
      </c>
      <c r="AO3" s="44" t="s">
        <v>429</v>
      </c>
      <c r="AP3" s="44" t="s">
        <v>430</v>
      </c>
      <c r="AQ3" s="44" t="s">
        <v>431</v>
      </c>
      <c r="AR3" s="44" t="s">
        <v>432</v>
      </c>
      <c r="AS3" s="44" t="s">
        <v>438</v>
      </c>
      <c r="AT3" s="45" t="s">
        <v>433</v>
      </c>
    </row>
    <row r="4" spans="1:46" s="99" customFormat="1" x14ac:dyDescent="0.35">
      <c r="A4" s="103" t="s">
        <v>680</v>
      </c>
      <c r="B4" s="103" t="s">
        <v>244</v>
      </c>
      <c r="C4" s="30" t="s">
        <v>198</v>
      </c>
      <c r="D4" s="30" t="s">
        <v>668</v>
      </c>
      <c r="E4" s="30">
        <v>15</v>
      </c>
      <c r="F4" s="146">
        <v>1109</v>
      </c>
      <c r="G4" s="102">
        <v>4.7199999999999999E-2</v>
      </c>
      <c r="H4" s="102">
        <v>0.1138</v>
      </c>
      <c r="I4" s="102">
        <v>0.307</v>
      </c>
      <c r="J4" s="49"/>
      <c r="K4" s="50"/>
      <c r="L4" s="50"/>
      <c r="M4" s="50"/>
      <c r="N4" s="104">
        <v>5.76015E-2</v>
      </c>
      <c r="O4" s="105">
        <v>0.17061950000000001</v>
      </c>
      <c r="P4" s="106">
        <v>8.6414999999999999E-3</v>
      </c>
      <c r="Q4" s="107">
        <v>70.819999999999993</v>
      </c>
      <c r="R4" s="107">
        <v>16.09</v>
      </c>
      <c r="S4" s="107">
        <v>4.2320000000000002</v>
      </c>
      <c r="T4" s="107">
        <v>3.1760000000000002</v>
      </c>
      <c r="U4" s="107">
        <v>2.5459999999999998</v>
      </c>
      <c r="V4" s="107">
        <v>1.01</v>
      </c>
      <c r="W4" s="107">
        <v>3.9E-2</v>
      </c>
      <c r="X4" s="107">
        <v>1.6400000000000001E-2</v>
      </c>
      <c r="Y4" s="107">
        <v>4.0000000000000001E-3</v>
      </c>
      <c r="Z4" s="107">
        <v>0.69599999999999995</v>
      </c>
      <c r="AA4" s="107">
        <v>2.52E-2</v>
      </c>
      <c r="AB4" s="107">
        <v>0.23300000000000001</v>
      </c>
      <c r="AC4" s="107">
        <v>8.2000000000000007E-3</v>
      </c>
      <c r="AD4" s="107">
        <v>0.11899999999999999</v>
      </c>
      <c r="AE4" s="107">
        <v>7.0000000000000001E-3</v>
      </c>
      <c r="AF4" s="107">
        <v>2E-3</v>
      </c>
      <c r="AG4" s="107">
        <v>1.5900000000000001E-2</v>
      </c>
      <c r="AH4" s="107">
        <v>2.6499999999999999E-2</v>
      </c>
      <c r="AI4" s="107">
        <v>0.80800000000000005</v>
      </c>
      <c r="AJ4" s="107">
        <v>2.5700000000000001E-2</v>
      </c>
      <c r="AK4" s="107">
        <v>1.7999999999999999E-2</v>
      </c>
      <c r="AL4" s="107">
        <v>9.1200000000000003E-2</v>
      </c>
      <c r="AM4" s="108">
        <v>54.3</v>
      </c>
      <c r="AN4" s="109">
        <v>38.6</v>
      </c>
      <c r="AO4" s="109">
        <v>7.2</v>
      </c>
      <c r="AP4" s="109">
        <v>0</v>
      </c>
      <c r="AQ4" s="109">
        <v>0</v>
      </c>
      <c r="AR4" s="109">
        <v>0</v>
      </c>
      <c r="AS4" s="109">
        <v>0</v>
      </c>
      <c r="AT4" s="110">
        <v>0</v>
      </c>
    </row>
    <row r="5" spans="1:46" s="99" customFormat="1" x14ac:dyDescent="0.35">
      <c r="A5" s="103" t="s">
        <v>680</v>
      </c>
      <c r="B5" s="103" t="s">
        <v>199</v>
      </c>
      <c r="C5" s="30" t="s">
        <v>200</v>
      </c>
      <c r="D5" s="30" t="s">
        <v>646</v>
      </c>
      <c r="E5" s="30">
        <v>15</v>
      </c>
      <c r="F5" s="146"/>
      <c r="G5" s="102">
        <v>9.0499999999999997E-2</v>
      </c>
      <c r="H5" s="102">
        <v>7.0300000000000001E-2</v>
      </c>
      <c r="I5" s="102">
        <v>0.57879999999999998</v>
      </c>
      <c r="J5" s="51">
        <v>81000</v>
      </c>
      <c r="K5" s="50">
        <f>J5*100/(1-0.0452)</f>
        <v>8483452.0318391286</v>
      </c>
      <c r="L5" s="50">
        <v>940</v>
      </c>
      <c r="M5" s="50">
        <f>L5*100/(1-0.0452)</f>
        <v>98449.937159614579</v>
      </c>
      <c r="N5" s="111"/>
      <c r="O5" s="112"/>
      <c r="P5" s="113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5"/>
      <c r="AM5" s="108"/>
      <c r="AN5" s="109"/>
      <c r="AO5" s="109"/>
      <c r="AP5" s="109"/>
      <c r="AQ5" s="109"/>
      <c r="AR5" s="109"/>
      <c r="AS5" s="109"/>
      <c r="AT5" s="110"/>
    </row>
    <row r="6" spans="1:46" s="99" customFormat="1" x14ac:dyDescent="0.35">
      <c r="A6" s="103" t="s">
        <v>679</v>
      </c>
      <c r="B6" s="103" t="s">
        <v>201</v>
      </c>
      <c r="C6" s="30" t="s">
        <v>202</v>
      </c>
      <c r="D6" s="30" t="s">
        <v>648</v>
      </c>
      <c r="E6" s="30">
        <v>15</v>
      </c>
      <c r="F6" s="146"/>
      <c r="G6" s="102">
        <v>0.12520000000000001</v>
      </c>
      <c r="H6" s="102">
        <v>4.8399999999999999E-2</v>
      </c>
      <c r="I6" s="102">
        <v>0.73399999999999999</v>
      </c>
      <c r="J6" s="51">
        <v>151000</v>
      </c>
      <c r="K6" s="50">
        <f>J6*100/(1-0.0452)</f>
        <v>15814830.330959363</v>
      </c>
      <c r="L6" s="52">
        <v>8800</v>
      </c>
      <c r="M6" s="50">
        <f>L6*100/(1-0.0452)</f>
        <v>921658.98617511522</v>
      </c>
      <c r="N6" s="111">
        <v>4.86445E-2</v>
      </c>
      <c r="O6" s="112">
        <v>9.1298000000000004E-2</v>
      </c>
      <c r="P6" s="113">
        <v>2.2311499999999998E-2</v>
      </c>
      <c r="Q6" s="114">
        <v>68.62</v>
      </c>
      <c r="R6" s="114">
        <v>17.45</v>
      </c>
      <c r="S6" s="114">
        <v>4.0330000000000004</v>
      </c>
      <c r="T6" s="114">
        <v>2.4300000000000002</v>
      </c>
      <c r="U6" s="114">
        <v>4.1059999999999999</v>
      </c>
      <c r="V6" s="114">
        <v>0.86499999999999999</v>
      </c>
      <c r="W6" s="114">
        <v>6.7100000000000007E-2</v>
      </c>
      <c r="X6" s="114">
        <v>1.24E-2</v>
      </c>
      <c r="Y6" s="114">
        <v>1.4E-2</v>
      </c>
      <c r="Z6" s="114">
        <v>0.73599999999999999</v>
      </c>
      <c r="AA6" s="114">
        <v>3.9300000000000002E-2</v>
      </c>
      <c r="AB6" s="114">
        <v>0.14599999999999999</v>
      </c>
      <c r="AC6" s="114">
        <v>1.3599999999999999E-2</v>
      </c>
      <c r="AD6" s="114">
        <v>0.113</v>
      </c>
      <c r="AE6" s="114">
        <v>3.0000000000000001E-3</v>
      </c>
      <c r="AF6" s="114">
        <v>0</v>
      </c>
      <c r="AG6" s="114">
        <v>1E-3</v>
      </c>
      <c r="AH6" s="114">
        <v>3.6499999999999998E-2</v>
      </c>
      <c r="AI6" s="114">
        <v>1.19</v>
      </c>
      <c r="AJ6" s="114">
        <v>1.1299999999999999E-2</v>
      </c>
      <c r="AK6" s="114">
        <v>7.0000000000000001E-3</v>
      </c>
      <c r="AL6" s="115">
        <v>9.7900000000000001E-2</v>
      </c>
      <c r="AM6" s="108">
        <v>51.7</v>
      </c>
      <c r="AN6" s="109">
        <v>34.6</v>
      </c>
      <c r="AO6" s="109">
        <v>13.7</v>
      </c>
      <c r="AP6" s="109">
        <v>0</v>
      </c>
      <c r="AQ6" s="109">
        <v>0</v>
      </c>
      <c r="AR6" s="109">
        <v>0</v>
      </c>
      <c r="AS6" s="109">
        <v>0</v>
      </c>
      <c r="AT6" s="110">
        <v>0</v>
      </c>
    </row>
    <row r="7" spans="1:46" s="99" customFormat="1" x14ac:dyDescent="0.35">
      <c r="A7" s="103" t="s">
        <v>679</v>
      </c>
      <c r="B7" s="103" t="s">
        <v>203</v>
      </c>
      <c r="C7" s="30" t="s">
        <v>204</v>
      </c>
      <c r="D7" s="30" t="s">
        <v>647</v>
      </c>
      <c r="E7" s="30">
        <v>15</v>
      </c>
      <c r="F7" s="146"/>
      <c r="G7" s="102">
        <v>0.128</v>
      </c>
      <c r="H7" s="102">
        <v>3.4200000000000001E-2</v>
      </c>
      <c r="I7" s="102">
        <v>0.8</v>
      </c>
      <c r="J7" s="49"/>
      <c r="K7" s="50"/>
      <c r="L7" s="52"/>
      <c r="M7" s="50"/>
      <c r="N7" s="111"/>
      <c r="O7" s="112"/>
      <c r="P7" s="113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5"/>
      <c r="AM7" s="108"/>
      <c r="AN7" s="109"/>
      <c r="AO7" s="109"/>
      <c r="AP7" s="109"/>
      <c r="AQ7" s="109"/>
      <c r="AR7" s="109"/>
      <c r="AS7" s="109"/>
      <c r="AT7" s="110"/>
    </row>
    <row r="8" spans="1:46" s="99" customFormat="1" x14ac:dyDescent="0.35">
      <c r="A8" s="103" t="s">
        <v>679</v>
      </c>
      <c r="B8" s="103" t="s">
        <v>205</v>
      </c>
      <c r="C8" s="30" t="s">
        <v>206</v>
      </c>
      <c r="D8" s="30" t="s">
        <v>664</v>
      </c>
      <c r="E8" s="30">
        <v>15</v>
      </c>
      <c r="F8" s="146"/>
      <c r="G8" s="102">
        <v>0.1255</v>
      </c>
      <c r="H8" s="102">
        <v>2.47E-2</v>
      </c>
      <c r="I8" s="102">
        <v>0.84450000000000003</v>
      </c>
      <c r="J8" s="51">
        <v>124000</v>
      </c>
      <c r="K8" s="50">
        <f t="shared" ref="K8:K25" si="0">J8*100/(1-0.0452)</f>
        <v>12987012.987012988</v>
      </c>
      <c r="L8" s="50">
        <v>10000</v>
      </c>
      <c r="M8" s="50">
        <f t="shared" ref="M8:M25" si="1">L8*100/(1-0.0452)</f>
        <v>1047339.7570171764</v>
      </c>
      <c r="N8" s="111">
        <v>0.11437950000000001</v>
      </c>
      <c r="O8" s="112">
        <v>7.4523500000000006E-2</v>
      </c>
      <c r="P8" s="113">
        <v>2.3605499999999998E-2</v>
      </c>
      <c r="Q8" s="114">
        <v>71.47</v>
      </c>
      <c r="R8" s="114">
        <v>15.95</v>
      </c>
      <c r="S8" s="114">
        <v>4.1760000000000002</v>
      </c>
      <c r="T8" s="114">
        <v>2.923</v>
      </c>
      <c r="U8" s="114">
        <v>2.77</v>
      </c>
      <c r="V8" s="114">
        <v>0.77600000000000002</v>
      </c>
      <c r="W8" s="114">
        <v>3.2899999999999999E-2</v>
      </c>
      <c r="X8" s="114">
        <v>8.3000000000000001E-3</v>
      </c>
      <c r="Y8" s="114">
        <v>4.0000000000000001E-3</v>
      </c>
      <c r="Z8" s="114">
        <v>0.55400000000000005</v>
      </c>
      <c r="AA8" s="114">
        <v>3.09E-2</v>
      </c>
      <c r="AB8" s="114">
        <v>0.214</v>
      </c>
      <c r="AC8" s="114">
        <v>1.0800000000000001E-2</v>
      </c>
      <c r="AD8" s="114">
        <v>9.4600000000000004E-2</v>
      </c>
      <c r="AE8" s="114">
        <v>7.0000000000000001E-3</v>
      </c>
      <c r="AF8" s="114">
        <v>0</v>
      </c>
      <c r="AG8" s="114">
        <v>0.01</v>
      </c>
      <c r="AH8" s="114">
        <v>2.81E-2</v>
      </c>
      <c r="AI8" s="114">
        <v>0.82899999999999996</v>
      </c>
      <c r="AJ8" s="114">
        <v>8.0000000000000002E-3</v>
      </c>
      <c r="AK8" s="114">
        <v>1.7999999999999999E-2</v>
      </c>
      <c r="AL8" s="115">
        <v>8.6999999999999994E-2</v>
      </c>
      <c r="AM8" s="108">
        <v>56.6</v>
      </c>
      <c r="AN8" s="109">
        <v>31</v>
      </c>
      <c r="AO8" s="109">
        <v>12.4</v>
      </c>
      <c r="AP8" s="109">
        <v>0</v>
      </c>
      <c r="AQ8" s="109">
        <v>0</v>
      </c>
      <c r="AR8" s="109">
        <v>0</v>
      </c>
      <c r="AS8" s="109">
        <v>0</v>
      </c>
      <c r="AT8" s="110">
        <v>0</v>
      </c>
    </row>
    <row r="9" spans="1:46" s="99" customFormat="1" x14ac:dyDescent="0.35">
      <c r="A9" s="103" t="s">
        <v>679</v>
      </c>
      <c r="B9" s="103" t="s">
        <v>207</v>
      </c>
      <c r="C9" s="30" t="s">
        <v>208</v>
      </c>
      <c r="D9" s="30" t="s">
        <v>663</v>
      </c>
      <c r="E9" s="30">
        <v>15</v>
      </c>
      <c r="F9" s="146">
        <v>2864</v>
      </c>
      <c r="G9" s="102">
        <v>0.14899999999999999</v>
      </c>
      <c r="H9" s="102">
        <v>2.3800000000000002E-2</v>
      </c>
      <c r="I9" s="102">
        <v>0.87</v>
      </c>
      <c r="J9" s="49"/>
      <c r="K9" s="50"/>
      <c r="L9" s="52"/>
      <c r="M9" s="50"/>
      <c r="N9" s="111"/>
      <c r="O9" s="112"/>
      <c r="P9" s="113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5"/>
      <c r="AM9" s="108"/>
      <c r="AN9" s="109"/>
      <c r="AO9" s="109"/>
      <c r="AP9" s="109"/>
      <c r="AQ9" s="109"/>
      <c r="AR9" s="109"/>
      <c r="AS9" s="109"/>
      <c r="AT9" s="110"/>
    </row>
    <row r="10" spans="1:46" s="99" customFormat="1" x14ac:dyDescent="0.35">
      <c r="A10" s="103" t="s">
        <v>679</v>
      </c>
      <c r="B10" s="103" t="s">
        <v>209</v>
      </c>
      <c r="C10" s="30" t="s">
        <v>210</v>
      </c>
      <c r="D10" s="30" t="s">
        <v>662</v>
      </c>
      <c r="E10" s="30">
        <v>15</v>
      </c>
      <c r="F10" s="146"/>
      <c r="G10" s="102">
        <v>0.1313</v>
      </c>
      <c r="H10" s="102">
        <v>5.0500000000000003E-2</v>
      </c>
      <c r="I10" s="102">
        <v>0.73519999999999996</v>
      </c>
      <c r="J10" s="49"/>
      <c r="K10" s="50"/>
      <c r="L10" s="52"/>
      <c r="M10" s="50"/>
      <c r="N10" s="111"/>
      <c r="O10" s="112"/>
      <c r="P10" s="113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5"/>
      <c r="AM10" s="108"/>
      <c r="AN10" s="109"/>
      <c r="AO10" s="109"/>
      <c r="AP10" s="109"/>
      <c r="AQ10" s="109"/>
      <c r="AR10" s="109"/>
      <c r="AS10" s="109"/>
      <c r="AT10" s="110"/>
    </row>
    <row r="11" spans="1:46" s="99" customFormat="1" x14ac:dyDescent="0.35">
      <c r="A11" s="103" t="s">
        <v>679</v>
      </c>
      <c r="B11" s="103" t="s">
        <v>211</v>
      </c>
      <c r="C11" s="30" t="s">
        <v>212</v>
      </c>
      <c r="D11" s="30" t="s">
        <v>649</v>
      </c>
      <c r="E11" s="30">
        <v>15</v>
      </c>
      <c r="F11" s="146"/>
      <c r="G11" s="102">
        <v>0.1278</v>
      </c>
      <c r="H11" s="102">
        <v>5.8500000000000003E-2</v>
      </c>
      <c r="I11" s="102">
        <v>0.69979999999999998</v>
      </c>
      <c r="J11" s="51">
        <v>4900</v>
      </c>
      <c r="K11" s="50">
        <f t="shared" si="0"/>
        <v>513196.48093841644</v>
      </c>
      <c r="L11" s="50">
        <v>1210</v>
      </c>
      <c r="M11" s="50">
        <f t="shared" si="1"/>
        <v>126728.11059907834</v>
      </c>
      <c r="N11" s="111">
        <v>3.7733499999999996E-2</v>
      </c>
      <c r="O11" s="112">
        <v>4.3602000000000002E-2</v>
      </c>
      <c r="P11" s="113">
        <v>6.7844999999999997E-3</v>
      </c>
      <c r="Q11" s="114">
        <v>74.650000000000006</v>
      </c>
      <c r="R11" s="114">
        <v>14.66</v>
      </c>
      <c r="S11" s="114">
        <v>4.3310000000000004</v>
      </c>
      <c r="T11" s="114">
        <v>3.2170000000000001</v>
      </c>
      <c r="U11" s="114">
        <v>1.3220000000000001</v>
      </c>
      <c r="V11" s="114">
        <v>0.62</v>
      </c>
      <c r="W11" s="114">
        <v>2.6700000000000002E-2</v>
      </c>
      <c r="X11" s="114">
        <v>5.0000000000000001E-3</v>
      </c>
      <c r="Y11" s="114">
        <v>3.0000000000000001E-3</v>
      </c>
      <c r="Z11" s="114">
        <v>0.374</v>
      </c>
      <c r="AA11" s="114">
        <v>2.6100000000000002E-2</v>
      </c>
      <c r="AB11" s="114">
        <v>0.17399999999999999</v>
      </c>
      <c r="AC11" s="114">
        <v>1.0999999999999999E-2</v>
      </c>
      <c r="AD11" s="114">
        <v>0.05</v>
      </c>
      <c r="AE11" s="114">
        <v>1.0800000000000001E-2</v>
      </c>
      <c r="AF11" s="114">
        <v>0</v>
      </c>
      <c r="AG11" s="114">
        <v>8.9999999999999993E-3</v>
      </c>
      <c r="AH11" s="114">
        <v>2.0500000000000001E-2</v>
      </c>
      <c r="AI11" s="114">
        <v>0.377</v>
      </c>
      <c r="AJ11" s="114">
        <v>0</v>
      </c>
      <c r="AK11" s="114">
        <v>2.7799999999999998E-2</v>
      </c>
      <c r="AL11" s="115">
        <v>8.2000000000000003E-2</v>
      </c>
      <c r="AM11" s="108">
        <v>59.7</v>
      </c>
      <c r="AN11" s="109">
        <v>40.299999999999997</v>
      </c>
      <c r="AO11" s="109">
        <v>0</v>
      </c>
      <c r="AP11" s="109">
        <v>0</v>
      </c>
      <c r="AQ11" s="109">
        <v>0</v>
      </c>
      <c r="AR11" s="109">
        <v>0</v>
      </c>
      <c r="AS11" s="109">
        <v>0</v>
      </c>
      <c r="AT11" s="110">
        <v>0</v>
      </c>
    </row>
    <row r="12" spans="1:46" s="99" customFormat="1" x14ac:dyDescent="0.35">
      <c r="A12" s="103" t="s">
        <v>679</v>
      </c>
      <c r="B12" s="103" t="s">
        <v>464</v>
      </c>
      <c r="C12" s="30" t="s">
        <v>213</v>
      </c>
      <c r="D12" s="30" t="s">
        <v>650</v>
      </c>
      <c r="E12" s="30">
        <v>15</v>
      </c>
      <c r="F12" s="146"/>
      <c r="G12" s="102">
        <v>0.14399999999999999</v>
      </c>
      <c r="H12" s="102">
        <v>2.3099999999999999E-2</v>
      </c>
      <c r="I12" s="102">
        <v>0.86950000000000005</v>
      </c>
      <c r="J12" s="49"/>
      <c r="K12" s="50"/>
      <c r="L12" s="52"/>
      <c r="M12" s="50"/>
      <c r="N12" s="111"/>
      <c r="O12" s="112"/>
      <c r="P12" s="113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5"/>
      <c r="AM12" s="108"/>
      <c r="AN12" s="109"/>
      <c r="AO12" s="109"/>
      <c r="AP12" s="109"/>
      <c r="AQ12" s="109"/>
      <c r="AR12" s="109"/>
      <c r="AS12" s="109"/>
      <c r="AT12" s="110"/>
    </row>
    <row r="13" spans="1:46" s="99" customFormat="1" x14ac:dyDescent="0.35">
      <c r="A13" s="103" t="s">
        <v>681</v>
      </c>
      <c r="B13" s="103" t="s">
        <v>214</v>
      </c>
      <c r="C13" s="30" t="s">
        <v>215</v>
      </c>
      <c r="D13" s="30" t="s">
        <v>651</v>
      </c>
      <c r="E13" s="30">
        <v>15</v>
      </c>
      <c r="F13" s="146">
        <v>2998</v>
      </c>
      <c r="G13" s="102">
        <v>3.4200000000000001E-2</v>
      </c>
      <c r="H13" s="102">
        <v>0.10829999999999999</v>
      </c>
      <c r="I13" s="102">
        <v>0.2462</v>
      </c>
      <c r="J13" s="51"/>
      <c r="K13" s="50"/>
      <c r="L13" s="50"/>
      <c r="M13" s="50"/>
      <c r="N13" s="111"/>
      <c r="O13" s="112"/>
      <c r="P13" s="113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5"/>
      <c r="AM13" s="108"/>
      <c r="AN13" s="109"/>
      <c r="AO13" s="109"/>
      <c r="AP13" s="109"/>
      <c r="AQ13" s="109"/>
      <c r="AR13" s="109"/>
      <c r="AS13" s="109"/>
      <c r="AT13" s="110"/>
    </row>
    <row r="14" spans="1:46" s="99" customFormat="1" x14ac:dyDescent="0.35">
      <c r="A14" s="103" t="s">
        <v>681</v>
      </c>
      <c r="B14" s="103" t="s">
        <v>216</v>
      </c>
      <c r="C14" s="30" t="s">
        <v>217</v>
      </c>
      <c r="D14" s="30" t="s">
        <v>652</v>
      </c>
      <c r="E14" s="30">
        <v>15</v>
      </c>
      <c r="F14" s="146"/>
      <c r="G14" s="102">
        <v>2.6100000000000002E-2</v>
      </c>
      <c r="H14" s="102">
        <v>0.1153</v>
      </c>
      <c r="I14" s="102">
        <v>0.19</v>
      </c>
      <c r="J14" s="49"/>
      <c r="K14" s="50"/>
      <c r="L14" s="52"/>
      <c r="M14" s="50"/>
      <c r="N14" s="111">
        <v>1.6795000000000001E-2</v>
      </c>
      <c r="O14" s="112">
        <v>5.1824999999999996E-3</v>
      </c>
      <c r="P14" s="113">
        <v>1.8115E-3</v>
      </c>
      <c r="Q14" s="114">
        <v>76.63</v>
      </c>
      <c r="R14" s="114">
        <v>13.6</v>
      </c>
      <c r="S14" s="114">
        <v>4.2889999999999997</v>
      </c>
      <c r="T14" s="114">
        <v>3.2189999999999999</v>
      </c>
      <c r="U14" s="114">
        <v>1.032</v>
      </c>
      <c r="V14" s="114">
        <v>0.442</v>
      </c>
      <c r="W14" s="114">
        <v>1.54E-2</v>
      </c>
      <c r="X14" s="114">
        <v>6.6E-3</v>
      </c>
      <c r="Y14" s="114">
        <v>3.0000000000000001E-3</v>
      </c>
      <c r="Z14" s="114">
        <v>0.249</v>
      </c>
      <c r="AA14" s="114">
        <v>2.1399999999999999E-2</v>
      </c>
      <c r="AB14" s="114">
        <v>4.1000000000000002E-2</v>
      </c>
      <c r="AC14" s="114">
        <v>1.03E-2</v>
      </c>
      <c r="AD14" s="114">
        <v>5.7000000000000002E-2</v>
      </c>
      <c r="AE14" s="114">
        <v>7.0000000000000001E-3</v>
      </c>
      <c r="AF14" s="114">
        <v>0</v>
      </c>
      <c r="AG14" s="114">
        <v>0.01</v>
      </c>
      <c r="AH14" s="114">
        <v>1.6299999999999999E-2</v>
      </c>
      <c r="AI14" s="114">
        <v>0.248</v>
      </c>
      <c r="AJ14" s="114">
        <v>0</v>
      </c>
      <c r="AK14" s="114">
        <v>1.4999999999999999E-2</v>
      </c>
      <c r="AL14" s="115">
        <v>8.8800000000000004E-2</v>
      </c>
      <c r="AM14" s="108">
        <v>43.3</v>
      </c>
      <c r="AN14" s="109">
        <v>42.1</v>
      </c>
      <c r="AO14" s="109">
        <v>14.6</v>
      </c>
      <c r="AP14" s="109">
        <v>0</v>
      </c>
      <c r="AQ14" s="109">
        <v>0</v>
      </c>
      <c r="AR14" s="109">
        <v>0</v>
      </c>
      <c r="AS14" s="109">
        <v>0</v>
      </c>
      <c r="AT14" s="110">
        <v>0</v>
      </c>
    </row>
    <row r="15" spans="1:46" s="99" customFormat="1" x14ac:dyDescent="0.35">
      <c r="A15" s="103" t="s">
        <v>681</v>
      </c>
      <c r="B15" s="103" t="s">
        <v>218</v>
      </c>
      <c r="C15" s="30" t="s">
        <v>219</v>
      </c>
      <c r="D15" s="30" t="s">
        <v>653</v>
      </c>
      <c r="E15" s="30">
        <v>15</v>
      </c>
      <c r="F15" s="146"/>
      <c r="G15" s="102">
        <v>0.1431</v>
      </c>
      <c r="H15" s="102">
        <v>3.15E-2</v>
      </c>
      <c r="I15" s="102">
        <v>0.82479999999999998</v>
      </c>
      <c r="J15" s="49"/>
      <c r="K15" s="50"/>
      <c r="L15" s="52"/>
      <c r="M15" s="50"/>
      <c r="N15" s="111"/>
      <c r="O15" s="112"/>
      <c r="P15" s="113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5"/>
      <c r="AM15" s="108"/>
      <c r="AN15" s="109"/>
      <c r="AO15" s="109"/>
      <c r="AP15" s="109"/>
      <c r="AQ15" s="109"/>
      <c r="AR15" s="109"/>
      <c r="AS15" s="109"/>
      <c r="AT15" s="110"/>
    </row>
    <row r="16" spans="1:46" s="99" customFormat="1" x14ac:dyDescent="0.35">
      <c r="A16" s="103" t="s">
        <v>681</v>
      </c>
      <c r="B16" s="103" t="s">
        <v>220</v>
      </c>
      <c r="C16" s="30" t="s">
        <v>221</v>
      </c>
      <c r="D16" s="30" t="s">
        <v>654</v>
      </c>
      <c r="E16" s="30">
        <v>15</v>
      </c>
      <c r="F16" s="103">
        <v>1474</v>
      </c>
      <c r="G16" s="102">
        <v>0.1338</v>
      </c>
      <c r="H16" s="102">
        <v>4.2200000000000001E-2</v>
      </c>
      <c r="I16" s="102">
        <v>0.76659999999999995</v>
      </c>
      <c r="J16" s="51">
        <v>170000</v>
      </c>
      <c r="K16" s="50">
        <f t="shared" si="0"/>
        <v>17804775.869291998</v>
      </c>
      <c r="L16" s="50">
        <v>5480</v>
      </c>
      <c r="M16" s="50">
        <f t="shared" si="1"/>
        <v>573942.18684541271</v>
      </c>
      <c r="N16" s="111"/>
      <c r="O16" s="112"/>
      <c r="P16" s="113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5"/>
      <c r="AM16" s="108"/>
      <c r="AN16" s="109"/>
      <c r="AO16" s="109"/>
      <c r="AP16" s="109"/>
      <c r="AQ16" s="109"/>
      <c r="AR16" s="109"/>
      <c r="AS16" s="109"/>
      <c r="AT16" s="110"/>
    </row>
    <row r="17" spans="1:65" s="99" customFormat="1" x14ac:dyDescent="0.35">
      <c r="A17" s="103" t="s">
        <v>681</v>
      </c>
      <c r="B17" s="103" t="s">
        <v>222</v>
      </c>
      <c r="C17" s="30" t="s">
        <v>223</v>
      </c>
      <c r="D17" s="30" t="s">
        <v>661</v>
      </c>
      <c r="E17" s="30">
        <v>15</v>
      </c>
      <c r="F17" s="103">
        <v>881</v>
      </c>
      <c r="G17" s="102">
        <v>0.11890000000000001</v>
      </c>
      <c r="H17" s="102">
        <v>6.9699999999999998E-2</v>
      </c>
      <c r="I17" s="102">
        <v>0.63849999999999996</v>
      </c>
      <c r="J17" s="49"/>
      <c r="K17" s="50"/>
      <c r="L17" s="52"/>
      <c r="M17" s="50"/>
      <c r="N17" s="111">
        <v>9.5970999999999987E-2</v>
      </c>
      <c r="O17" s="112">
        <v>0.17102500000000001</v>
      </c>
      <c r="P17" s="113">
        <v>0</v>
      </c>
      <c r="Q17" s="114">
        <v>71.97</v>
      </c>
      <c r="R17" s="114">
        <v>16.559999999999999</v>
      </c>
      <c r="S17" s="114">
        <v>3.8929999999999998</v>
      </c>
      <c r="T17" s="114">
        <v>2.83</v>
      </c>
      <c r="U17" s="114">
        <v>2.2000000000000002</v>
      </c>
      <c r="V17" s="114">
        <v>0.502</v>
      </c>
      <c r="W17" s="114">
        <v>6.1199999999999997E-2</v>
      </c>
      <c r="X17" s="114">
        <v>7.9000000000000008E-3</v>
      </c>
      <c r="Y17" s="114">
        <v>0.01</v>
      </c>
      <c r="Z17" s="114">
        <v>0.70699999999999996</v>
      </c>
      <c r="AA17" s="114">
        <v>2.92E-2</v>
      </c>
      <c r="AB17" s="114">
        <v>0.192</v>
      </c>
      <c r="AC17" s="114">
        <v>1.24E-2</v>
      </c>
      <c r="AD17" s="114">
        <v>0.05</v>
      </c>
      <c r="AE17" s="114">
        <v>0</v>
      </c>
      <c r="AF17" s="114">
        <v>1E-3</v>
      </c>
      <c r="AG17" s="114">
        <v>2E-3</v>
      </c>
      <c r="AH17" s="114">
        <v>3.7400000000000003E-2</v>
      </c>
      <c r="AI17" s="114">
        <v>0.82899999999999996</v>
      </c>
      <c r="AJ17" s="114">
        <v>5.0000000000000001E-3</v>
      </c>
      <c r="AK17" s="114">
        <v>0</v>
      </c>
      <c r="AL17" s="115">
        <v>8.5099999999999995E-2</v>
      </c>
      <c r="AM17" s="108">
        <v>53.8</v>
      </c>
      <c r="AN17" s="109">
        <v>34.200000000000003</v>
      </c>
      <c r="AO17" s="109">
        <v>11.9</v>
      </c>
      <c r="AP17" s="109">
        <v>0</v>
      </c>
      <c r="AQ17" s="109">
        <v>0</v>
      </c>
      <c r="AR17" s="109">
        <v>0</v>
      </c>
      <c r="AS17" s="109">
        <v>0</v>
      </c>
      <c r="AT17" s="110">
        <v>0</v>
      </c>
    </row>
    <row r="18" spans="1:65" s="99" customFormat="1" x14ac:dyDescent="0.35">
      <c r="A18" s="103" t="s">
        <v>682</v>
      </c>
      <c r="B18" s="103" t="s">
        <v>224</v>
      </c>
      <c r="C18" s="30" t="s">
        <v>225</v>
      </c>
      <c r="D18" s="30" t="s">
        <v>655</v>
      </c>
      <c r="E18" s="30">
        <v>15</v>
      </c>
      <c r="F18" s="146">
        <v>2768.9</v>
      </c>
      <c r="G18" s="102">
        <v>7.0000000000000007E-2</v>
      </c>
      <c r="H18" s="102">
        <v>9.6199999999999994E-2</v>
      </c>
      <c r="I18" s="102">
        <v>0.42980000000000002</v>
      </c>
      <c r="J18" s="49"/>
      <c r="K18" s="50"/>
      <c r="L18" s="50"/>
      <c r="M18" s="50"/>
      <c r="N18" s="111"/>
      <c r="O18" s="112"/>
      <c r="P18" s="113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5"/>
      <c r="AM18" s="108"/>
      <c r="AN18" s="109"/>
      <c r="AO18" s="109"/>
      <c r="AP18" s="109"/>
      <c r="AQ18" s="109"/>
      <c r="AR18" s="109"/>
      <c r="AS18" s="109"/>
      <c r="AT18" s="110"/>
    </row>
    <row r="19" spans="1:65" s="99" customFormat="1" x14ac:dyDescent="0.35">
      <c r="A19" s="103" t="s">
        <v>682</v>
      </c>
      <c r="B19" s="103" t="s">
        <v>226</v>
      </c>
      <c r="C19" s="30" t="s">
        <v>227</v>
      </c>
      <c r="D19" s="30" t="s">
        <v>656</v>
      </c>
      <c r="E19" s="30">
        <v>15</v>
      </c>
      <c r="F19" s="146"/>
      <c r="G19" s="102">
        <v>0.15210000000000001</v>
      </c>
      <c r="H19" s="102">
        <v>2.8799999999999999E-2</v>
      </c>
      <c r="I19" s="102">
        <v>0.84530000000000005</v>
      </c>
      <c r="J19" s="49"/>
      <c r="K19" s="50"/>
      <c r="L19" s="52"/>
      <c r="M19" s="50"/>
      <c r="N19" s="111"/>
      <c r="O19" s="112"/>
      <c r="P19" s="113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5"/>
      <c r="AM19" s="108"/>
      <c r="AN19" s="109"/>
      <c r="AO19" s="109"/>
      <c r="AP19" s="109"/>
      <c r="AQ19" s="109"/>
      <c r="AR19" s="109"/>
      <c r="AS19" s="109"/>
      <c r="AT19" s="110"/>
    </row>
    <row r="20" spans="1:65" s="99" customFormat="1" x14ac:dyDescent="0.35">
      <c r="A20" s="103" t="s">
        <v>682</v>
      </c>
      <c r="B20" s="103" t="s">
        <v>228</v>
      </c>
      <c r="C20" s="30" t="s">
        <v>229</v>
      </c>
      <c r="D20" s="30" t="s">
        <v>657</v>
      </c>
      <c r="E20" s="30">
        <v>15</v>
      </c>
      <c r="F20" s="146"/>
      <c r="G20" s="102">
        <v>8.5300000000000001E-2</v>
      </c>
      <c r="H20" s="102">
        <v>8.5900000000000004E-2</v>
      </c>
      <c r="I20" s="102">
        <v>0.5071</v>
      </c>
      <c r="J20" s="49"/>
      <c r="K20" s="50"/>
      <c r="L20" s="52"/>
      <c r="M20" s="50"/>
      <c r="N20" s="111"/>
      <c r="O20" s="112"/>
      <c r="P20" s="113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5"/>
      <c r="AM20" s="108"/>
      <c r="AN20" s="109"/>
      <c r="AO20" s="109"/>
      <c r="AP20" s="109"/>
      <c r="AQ20" s="109"/>
      <c r="AR20" s="109"/>
      <c r="AS20" s="109"/>
      <c r="AT20" s="110"/>
    </row>
    <row r="21" spans="1:65" s="99" customFormat="1" x14ac:dyDescent="0.35">
      <c r="A21" s="103" t="s">
        <v>683</v>
      </c>
      <c r="B21" s="103" t="s">
        <v>230</v>
      </c>
      <c r="C21" s="30" t="s">
        <v>231</v>
      </c>
      <c r="D21" s="30" t="s">
        <v>669</v>
      </c>
      <c r="E21" s="30">
        <v>15</v>
      </c>
      <c r="F21" s="146">
        <v>2963</v>
      </c>
      <c r="G21" s="102">
        <v>9.0300000000000005E-2</v>
      </c>
      <c r="H21" s="102">
        <v>5.0000000000000001E-3</v>
      </c>
      <c r="I21" s="102">
        <v>0.94969999999999999</v>
      </c>
      <c r="J21" s="49"/>
      <c r="K21" s="50"/>
      <c r="L21" s="50"/>
      <c r="M21" s="50"/>
      <c r="N21" s="111">
        <v>3.0783000000000001E-2</v>
      </c>
      <c r="O21" s="112">
        <v>4.4821499999999993E-2</v>
      </c>
      <c r="P21" s="113">
        <v>4.7149999999999996E-3</v>
      </c>
      <c r="Q21" s="107">
        <v>70.23</v>
      </c>
      <c r="R21" s="107">
        <v>15.7</v>
      </c>
      <c r="S21" s="107">
        <v>4.0350000000000001</v>
      </c>
      <c r="T21" s="107">
        <v>2.91</v>
      </c>
      <c r="U21" s="107">
        <v>2.6629999999999998</v>
      </c>
      <c r="V21" s="107">
        <v>0.79800000000000004</v>
      </c>
      <c r="W21" s="107">
        <v>7.3080000000000006E-2</v>
      </c>
      <c r="X21" s="107">
        <v>1.11E-2</v>
      </c>
      <c r="Y21" s="107">
        <v>0.01</v>
      </c>
      <c r="Z21" s="107">
        <v>0.69099999999999995</v>
      </c>
      <c r="AA21" s="107">
        <v>3.8199999999999998E-2</v>
      </c>
      <c r="AB21" s="107">
        <v>1.52</v>
      </c>
      <c r="AC21" s="107">
        <v>1.2500000000000001E-2</v>
      </c>
      <c r="AD21" s="107">
        <v>0.11899999999999999</v>
      </c>
      <c r="AE21" s="107">
        <v>0</v>
      </c>
      <c r="AF21" s="107">
        <v>2E-3</v>
      </c>
      <c r="AG21" s="107">
        <v>2E-3</v>
      </c>
      <c r="AH21" s="107">
        <v>2.06E-2</v>
      </c>
      <c r="AI21" s="107">
        <v>1.05</v>
      </c>
      <c r="AJ21" s="107">
        <v>1.23E-2</v>
      </c>
      <c r="AK21" s="107">
        <v>0</v>
      </c>
      <c r="AL21" s="107">
        <v>8.1000000000000003E-2</v>
      </c>
      <c r="AM21" s="108">
        <v>53</v>
      </c>
      <c r="AN21" s="109">
        <v>37.299999999999997</v>
      </c>
      <c r="AO21" s="109">
        <v>9.6999999999999993</v>
      </c>
      <c r="AP21" s="109">
        <v>0</v>
      </c>
      <c r="AQ21" s="109">
        <v>0</v>
      </c>
      <c r="AR21" s="109">
        <v>0</v>
      </c>
      <c r="AS21" s="109">
        <v>0</v>
      </c>
      <c r="AT21" s="110">
        <v>0</v>
      </c>
    </row>
    <row r="22" spans="1:65" s="99" customFormat="1" x14ac:dyDescent="0.35">
      <c r="A22" s="103" t="s">
        <v>683</v>
      </c>
      <c r="B22" s="103" t="s">
        <v>232</v>
      </c>
      <c r="C22" s="30" t="s">
        <v>233</v>
      </c>
      <c r="D22" s="30" t="s">
        <v>658</v>
      </c>
      <c r="E22" s="30">
        <v>15</v>
      </c>
      <c r="F22" s="146"/>
      <c r="G22" s="102">
        <v>0.08</v>
      </c>
      <c r="H22" s="102">
        <v>2.5000000000000001E-2</v>
      </c>
      <c r="I22" s="102">
        <v>0.76859999999999995</v>
      </c>
      <c r="J22" s="51"/>
      <c r="K22" s="50"/>
      <c r="L22" s="52"/>
      <c r="M22" s="50"/>
      <c r="N22" s="111"/>
      <c r="O22" s="112"/>
      <c r="P22" s="113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5"/>
      <c r="AM22" s="108"/>
      <c r="AN22" s="109"/>
      <c r="AO22" s="109"/>
      <c r="AP22" s="109"/>
      <c r="AQ22" s="109"/>
      <c r="AR22" s="109"/>
      <c r="AS22" s="109"/>
      <c r="AT22" s="110"/>
    </row>
    <row r="23" spans="1:65" s="99" customFormat="1" x14ac:dyDescent="0.35">
      <c r="A23" s="103" t="s">
        <v>683</v>
      </c>
      <c r="B23" s="103" t="s">
        <v>234</v>
      </c>
      <c r="C23" s="30" t="s">
        <v>235</v>
      </c>
      <c r="D23" s="30" t="s">
        <v>665</v>
      </c>
      <c r="E23" s="30">
        <v>15</v>
      </c>
      <c r="F23" s="146"/>
      <c r="G23" s="102">
        <v>0.10829999999999999</v>
      </c>
      <c r="H23" s="102">
        <v>4.8999999999999998E-3</v>
      </c>
      <c r="I23" s="102">
        <v>0.95840000000000003</v>
      </c>
      <c r="J23" s="49"/>
      <c r="K23" s="50"/>
      <c r="L23" s="52"/>
      <c r="M23" s="50"/>
      <c r="N23" s="111">
        <v>8.4349999999999998E-3</v>
      </c>
      <c r="O23" s="112">
        <v>6.842E-3</v>
      </c>
      <c r="P23" s="113">
        <v>1.2005E-3</v>
      </c>
      <c r="Q23" s="114">
        <v>75.849999999999994</v>
      </c>
      <c r="R23" s="114">
        <v>14.13</v>
      </c>
      <c r="S23" s="114">
        <v>4.3250000000000002</v>
      </c>
      <c r="T23" s="114">
        <v>3.367</v>
      </c>
      <c r="U23" s="114">
        <v>1.0569999999999999</v>
      </c>
      <c r="V23" s="114">
        <v>0.436</v>
      </c>
      <c r="W23" s="114">
        <v>1.5100000000000001E-2</v>
      </c>
      <c r="X23" s="114">
        <v>5.0000000000000001E-3</v>
      </c>
      <c r="Y23" s="114">
        <v>2E-3</v>
      </c>
      <c r="Z23" s="114">
        <v>0.27300000000000002</v>
      </c>
      <c r="AA23" s="114">
        <v>2.1999999999999999E-2</v>
      </c>
      <c r="AB23" s="114">
        <v>6.13E-2</v>
      </c>
      <c r="AC23" s="114">
        <v>9.5999999999999992E-3</v>
      </c>
      <c r="AD23" s="114">
        <v>2.7E-2</v>
      </c>
      <c r="AE23" s="114">
        <v>9.5999999999999992E-3</v>
      </c>
      <c r="AF23" s="114">
        <v>0</v>
      </c>
      <c r="AG23" s="114">
        <v>1.2E-2</v>
      </c>
      <c r="AH23" s="114">
        <v>1.2E-2</v>
      </c>
      <c r="AI23" s="114">
        <v>0.27700000000000002</v>
      </c>
      <c r="AJ23" s="114">
        <v>0</v>
      </c>
      <c r="AK23" s="114">
        <v>2.1000000000000001E-2</v>
      </c>
      <c r="AL23" s="115">
        <v>8.5900000000000004E-2</v>
      </c>
      <c r="AM23" s="108">
        <v>40.1</v>
      </c>
      <c r="AN23" s="109">
        <v>47.2</v>
      </c>
      <c r="AO23" s="109">
        <v>12.7</v>
      </c>
      <c r="AP23" s="109">
        <v>0</v>
      </c>
      <c r="AQ23" s="109">
        <v>0</v>
      </c>
      <c r="AR23" s="109">
        <v>0</v>
      </c>
      <c r="AS23" s="109">
        <v>0</v>
      </c>
      <c r="AT23" s="110">
        <v>0</v>
      </c>
    </row>
    <row r="24" spans="1:65" s="99" customFormat="1" x14ac:dyDescent="0.35">
      <c r="A24" s="103" t="s">
        <v>683</v>
      </c>
      <c r="B24" s="103" t="s">
        <v>236</v>
      </c>
      <c r="C24" s="30" t="s">
        <v>237</v>
      </c>
      <c r="D24" s="30" t="s">
        <v>659</v>
      </c>
      <c r="E24" s="30">
        <v>15</v>
      </c>
      <c r="F24" s="146"/>
      <c r="G24" s="102">
        <v>0.1182</v>
      </c>
      <c r="H24" s="102">
        <v>4.4999999999999997E-3</v>
      </c>
      <c r="I24" s="102">
        <v>0.96419999999999995</v>
      </c>
      <c r="J24" s="49"/>
      <c r="K24" s="50"/>
      <c r="L24" s="52"/>
      <c r="M24" s="50"/>
      <c r="N24" s="111"/>
      <c r="O24" s="112"/>
      <c r="P24" s="113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5"/>
      <c r="AM24" s="108"/>
      <c r="AN24" s="109"/>
      <c r="AO24" s="109"/>
      <c r="AP24" s="109"/>
      <c r="AQ24" s="109"/>
      <c r="AR24" s="109"/>
      <c r="AS24" s="109"/>
      <c r="AT24" s="110"/>
    </row>
    <row r="25" spans="1:65" s="99" customFormat="1" x14ac:dyDescent="0.35">
      <c r="A25" s="103" t="s">
        <v>683</v>
      </c>
      <c r="B25" s="103" t="s">
        <v>238</v>
      </c>
      <c r="C25" s="30" t="s">
        <v>239</v>
      </c>
      <c r="D25" s="30" t="s">
        <v>660</v>
      </c>
      <c r="E25" s="30">
        <v>15</v>
      </c>
      <c r="F25" s="146">
        <v>2580</v>
      </c>
      <c r="G25" s="102">
        <v>0.1522</v>
      </c>
      <c r="H25" s="102">
        <v>3.5000000000000001E-3</v>
      </c>
      <c r="I25" s="102">
        <v>0.97799999999999998</v>
      </c>
      <c r="J25" s="51">
        <v>6900</v>
      </c>
      <c r="K25" s="50">
        <f t="shared" si="0"/>
        <v>722664.43234185176</v>
      </c>
      <c r="L25" s="50">
        <v>3000</v>
      </c>
      <c r="M25" s="50">
        <f t="shared" si="1"/>
        <v>314201.92710515292</v>
      </c>
      <c r="N25" s="111"/>
      <c r="O25" s="112"/>
      <c r="P25" s="113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5"/>
      <c r="AM25" s="108"/>
      <c r="AN25" s="109"/>
      <c r="AO25" s="109"/>
      <c r="AP25" s="109"/>
      <c r="AQ25" s="109"/>
      <c r="AR25" s="109"/>
      <c r="AS25" s="109"/>
      <c r="AT25" s="110"/>
    </row>
    <row r="26" spans="1:65" s="99" customFormat="1" x14ac:dyDescent="0.35">
      <c r="A26" s="103" t="s">
        <v>683</v>
      </c>
      <c r="B26" s="103" t="s">
        <v>240</v>
      </c>
      <c r="C26" s="30" t="s">
        <v>241</v>
      </c>
      <c r="D26" s="30" t="s">
        <v>666</v>
      </c>
      <c r="E26" s="30">
        <v>15</v>
      </c>
      <c r="F26" s="146"/>
      <c r="G26" s="102">
        <v>0.15479999999999999</v>
      </c>
      <c r="H26" s="102">
        <v>6.4999999999999997E-3</v>
      </c>
      <c r="I26" s="102">
        <v>0.96089999999999998</v>
      </c>
      <c r="J26" s="49"/>
      <c r="K26" s="50"/>
      <c r="L26" s="52"/>
      <c r="M26" s="50"/>
      <c r="N26" s="111"/>
      <c r="O26" s="112"/>
      <c r="P26" s="113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5"/>
      <c r="AM26" s="108"/>
      <c r="AN26" s="109"/>
      <c r="AO26" s="109"/>
      <c r="AP26" s="109"/>
      <c r="AQ26" s="109"/>
      <c r="AR26" s="109"/>
      <c r="AS26" s="109"/>
      <c r="AT26" s="110"/>
    </row>
    <row r="27" spans="1:65" s="99" customFormat="1" ht="16" thickBot="1" x14ac:dyDescent="0.4">
      <c r="A27" s="103" t="s">
        <v>683</v>
      </c>
      <c r="B27" s="103" t="s">
        <v>242</v>
      </c>
      <c r="C27" s="30" t="s">
        <v>243</v>
      </c>
      <c r="D27" s="30" t="s">
        <v>667</v>
      </c>
      <c r="E27" s="30">
        <v>15</v>
      </c>
      <c r="F27" s="146"/>
      <c r="G27" s="102">
        <v>8.6300000000000002E-2</v>
      </c>
      <c r="H27" s="102">
        <v>9.7999999999999997E-3</v>
      </c>
      <c r="I27" s="102">
        <v>0.90159999999999996</v>
      </c>
      <c r="J27" s="49"/>
      <c r="K27" s="50"/>
      <c r="L27" s="52"/>
      <c r="M27" s="50"/>
      <c r="N27" s="116"/>
      <c r="O27" s="117"/>
      <c r="P27" s="118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5"/>
      <c r="AM27" s="108"/>
      <c r="AN27" s="109"/>
      <c r="AO27" s="109"/>
      <c r="AP27" s="109"/>
      <c r="AQ27" s="109"/>
      <c r="AR27" s="109"/>
      <c r="AS27" s="109"/>
      <c r="AT27" s="110"/>
    </row>
    <row r="28" spans="1:65" s="131" customFormat="1" ht="19" thickBot="1" x14ac:dyDescent="0.4">
      <c r="A28" s="119" t="s">
        <v>461</v>
      </c>
      <c r="B28" s="120"/>
      <c r="C28" s="121"/>
      <c r="D28" s="122" t="s">
        <v>685</v>
      </c>
      <c r="E28" s="122">
        <v>15</v>
      </c>
      <c r="F28" s="123" t="s">
        <v>684</v>
      </c>
      <c r="G28" s="123" t="s">
        <v>670</v>
      </c>
      <c r="H28" s="123" t="s">
        <v>671</v>
      </c>
      <c r="I28" s="123" t="s">
        <v>672</v>
      </c>
      <c r="J28" s="124" t="s">
        <v>673</v>
      </c>
      <c r="K28" s="125" t="s">
        <v>676</v>
      </c>
      <c r="L28" s="126" t="s">
        <v>674</v>
      </c>
      <c r="M28" s="127" t="s">
        <v>675</v>
      </c>
      <c r="N28" s="128">
        <f t="shared" ref="N28:P28" si="2">AVERAGE(N4:N27)</f>
        <v>5.1292875000000002E-2</v>
      </c>
      <c r="O28" s="128">
        <f t="shared" si="2"/>
        <v>7.5989249999999994E-2</v>
      </c>
      <c r="P28" s="129">
        <f t="shared" si="2"/>
        <v>8.6337499999999973E-3</v>
      </c>
      <c r="Q28" s="130">
        <f>AVERAGE(Q4:Q27)</f>
        <v>72.53</v>
      </c>
      <c r="R28" s="128">
        <f>AVERAGE(R4:R27)</f>
        <v>15.517499999999998</v>
      </c>
      <c r="S28" s="128">
        <f t="shared" ref="S28:AT28" si="3">AVERAGE(S4:S27)</f>
        <v>4.16425</v>
      </c>
      <c r="T28" s="128">
        <f t="shared" si="3"/>
        <v>3.0090000000000003</v>
      </c>
      <c r="U28" s="128">
        <f t="shared" si="3"/>
        <v>2.2119999999999997</v>
      </c>
      <c r="V28" s="128">
        <f t="shared" si="3"/>
        <v>0.68112499999999998</v>
      </c>
      <c r="W28" s="128">
        <f t="shared" si="3"/>
        <v>4.1309999999999999E-2</v>
      </c>
      <c r="X28" s="128">
        <f t="shared" si="3"/>
        <v>9.0875000000000001E-3</v>
      </c>
      <c r="Y28" s="128">
        <f t="shared" si="3"/>
        <v>6.2500000000000003E-3</v>
      </c>
      <c r="Z28" s="128">
        <f t="shared" si="3"/>
        <v>0.53499999999999992</v>
      </c>
      <c r="AA28" s="128">
        <f t="shared" si="3"/>
        <v>2.9037499999999997E-2</v>
      </c>
      <c r="AB28" s="128">
        <f t="shared" si="3"/>
        <v>0.32266250000000002</v>
      </c>
      <c r="AC28" s="128">
        <f t="shared" si="3"/>
        <v>1.1049999999999999E-2</v>
      </c>
      <c r="AD28" s="128">
        <f t="shared" si="3"/>
        <v>7.8700000000000006E-2</v>
      </c>
      <c r="AE28" s="128">
        <f t="shared" si="3"/>
        <v>5.5500000000000002E-3</v>
      </c>
      <c r="AF28" s="128">
        <f t="shared" si="3"/>
        <v>6.2500000000000001E-4</v>
      </c>
      <c r="AG28" s="128">
        <f t="shared" si="3"/>
        <v>7.7375000000000013E-3</v>
      </c>
      <c r="AH28" s="128">
        <f t="shared" si="3"/>
        <v>2.4737500000000003E-2</v>
      </c>
      <c r="AI28" s="128">
        <f t="shared" si="3"/>
        <v>0.70099999999999996</v>
      </c>
      <c r="AJ28" s="128">
        <f t="shared" si="3"/>
        <v>7.7874999999999993E-3</v>
      </c>
      <c r="AK28" s="128">
        <f t="shared" si="3"/>
        <v>1.3350000000000001E-2</v>
      </c>
      <c r="AL28" s="129">
        <f t="shared" si="3"/>
        <v>8.7362499999999996E-2</v>
      </c>
      <c r="AM28" s="130">
        <f t="shared" si="3"/>
        <v>51.562500000000007</v>
      </c>
      <c r="AN28" s="128">
        <f t="shared" si="3"/>
        <v>38.162500000000001</v>
      </c>
      <c r="AO28" s="128">
        <f t="shared" si="3"/>
        <v>10.275</v>
      </c>
      <c r="AP28" s="128">
        <f t="shared" si="3"/>
        <v>0</v>
      </c>
      <c r="AQ28" s="128">
        <f t="shared" si="3"/>
        <v>0</v>
      </c>
      <c r="AR28" s="128">
        <f t="shared" si="3"/>
        <v>0</v>
      </c>
      <c r="AS28" s="128">
        <f t="shared" si="3"/>
        <v>0</v>
      </c>
      <c r="AT28" s="129">
        <f t="shared" si="3"/>
        <v>0</v>
      </c>
    </row>
    <row r="29" spans="1:65" x14ac:dyDescent="0.35">
      <c r="A29" s="140" t="s">
        <v>643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x14ac:dyDescent="0.35">
      <c r="K30" s="48"/>
      <c r="L30" s="48"/>
      <c r="M30" s="4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x14ac:dyDescent="0.35">
      <c r="G31" s="48"/>
      <c r="K31" s="48"/>
      <c r="L31" s="48"/>
      <c r="M31" s="4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5" x14ac:dyDescent="0.35">
      <c r="F32" s="48"/>
      <c r="G32" s="48"/>
      <c r="I32" s="48"/>
      <c r="J32" s="48"/>
      <c r="K32" s="48"/>
      <c r="M32" s="4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</row>
    <row r="33" spans="6:65" x14ac:dyDescent="0.35">
      <c r="F33" s="48"/>
      <c r="H33" s="48"/>
      <c r="I33" s="48"/>
      <c r="J33" s="48"/>
      <c r="K33" s="48"/>
      <c r="M33" s="4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6:65" x14ac:dyDescent="0.35">
      <c r="H34" s="48"/>
      <c r="I34" s="48"/>
      <c r="J34" s="48"/>
      <c r="K34" s="4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6:65" x14ac:dyDescent="0.35"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6:65" x14ac:dyDescent="0.35"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6:65" x14ac:dyDescent="0.35"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6:65" x14ac:dyDescent="0.35"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</row>
    <row r="39" spans="6:65" x14ac:dyDescent="0.35"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</sheetData>
  <sortState ref="A1:AM28">
    <sortCondition ref="D1"/>
  </sortState>
  <mergeCells count="24">
    <mergeCell ref="AM2:AT2"/>
    <mergeCell ref="A2:A3"/>
    <mergeCell ref="C2:C3"/>
    <mergeCell ref="D2:D3"/>
    <mergeCell ref="E2:E3"/>
    <mergeCell ref="F2:F3"/>
    <mergeCell ref="N2:P2"/>
    <mergeCell ref="J2:J3"/>
    <mergeCell ref="G2:G3"/>
    <mergeCell ref="H2:H3"/>
    <mergeCell ref="B2:B3"/>
    <mergeCell ref="K2:K3"/>
    <mergeCell ref="M2:M3"/>
    <mergeCell ref="L2:L3"/>
    <mergeCell ref="A29:Q29"/>
    <mergeCell ref="I2:I3"/>
    <mergeCell ref="Q2:AL2"/>
    <mergeCell ref="F4:F8"/>
    <mergeCell ref="F9:F12"/>
    <mergeCell ref="F13:F15"/>
    <mergeCell ref="F18:F20"/>
    <mergeCell ref="F21:F24"/>
    <mergeCell ref="F25:F27"/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15" zoomScaleNormal="115" workbookViewId="0">
      <selection activeCell="B24" sqref="B24"/>
    </sheetView>
  </sheetViews>
  <sheetFormatPr defaultRowHeight="14" x14ac:dyDescent="0.3"/>
  <cols>
    <col min="1" max="1" width="46.83203125" customWidth="1"/>
    <col min="2" max="6" width="16.58203125" customWidth="1"/>
  </cols>
  <sheetData>
    <row r="1" spans="1:6" ht="15.5" thickBot="1" x14ac:dyDescent="0.35">
      <c r="A1" s="133" t="s">
        <v>688</v>
      </c>
      <c r="B1" s="133"/>
      <c r="C1" s="133"/>
      <c r="D1" s="133"/>
      <c r="E1" s="133"/>
      <c r="F1" s="133"/>
    </row>
    <row r="2" spans="1:6" ht="29" customHeight="1" x14ac:dyDescent="0.3">
      <c r="A2" s="20" t="s">
        <v>250</v>
      </c>
      <c r="B2" s="21" t="s">
        <v>251</v>
      </c>
      <c r="C2" s="21" t="s">
        <v>259</v>
      </c>
      <c r="D2" s="21" t="s">
        <v>260</v>
      </c>
      <c r="E2" s="21" t="s">
        <v>252</v>
      </c>
      <c r="F2" s="22" t="s">
        <v>254</v>
      </c>
    </row>
    <row r="3" spans="1:6" ht="15.5" x14ac:dyDescent="0.35">
      <c r="A3" s="11" t="s">
        <v>248</v>
      </c>
      <c r="B3" s="12">
        <v>30.17</v>
      </c>
      <c r="C3" s="12">
        <v>18.39</v>
      </c>
      <c r="D3" s="12">
        <v>39.659999999999997</v>
      </c>
      <c r="E3" s="12">
        <v>7.47</v>
      </c>
      <c r="F3" s="13">
        <v>95.69</v>
      </c>
    </row>
    <row r="4" spans="1:6" ht="15.5" x14ac:dyDescent="0.35">
      <c r="A4" s="11" t="s">
        <v>247</v>
      </c>
      <c r="B4" s="12">
        <v>19</v>
      </c>
      <c r="C4" s="12">
        <v>14.41</v>
      </c>
      <c r="D4" s="12">
        <v>28.38</v>
      </c>
      <c r="E4" s="12">
        <v>27.95</v>
      </c>
      <c r="F4" s="13">
        <v>89.74</v>
      </c>
    </row>
    <row r="5" spans="1:6" ht="15.5" x14ac:dyDescent="0.35">
      <c r="A5" s="11" t="s">
        <v>249</v>
      </c>
      <c r="B5" s="12">
        <v>29.11</v>
      </c>
      <c r="C5" s="12">
        <v>17.03</v>
      </c>
      <c r="D5" s="12">
        <v>30.1</v>
      </c>
      <c r="E5" s="12">
        <v>9.6999999999999993</v>
      </c>
      <c r="F5" s="13">
        <v>85.94</v>
      </c>
    </row>
    <row r="6" spans="1:6" ht="15.5" x14ac:dyDescent="0.35">
      <c r="A6" s="11" t="s">
        <v>253</v>
      </c>
      <c r="B6" s="12">
        <v>16.670000000000002</v>
      </c>
      <c r="C6" s="12">
        <v>12.37</v>
      </c>
      <c r="D6" s="12">
        <v>14.78</v>
      </c>
      <c r="E6" s="12">
        <v>16.13</v>
      </c>
      <c r="F6" s="13">
        <v>59.95</v>
      </c>
    </row>
    <row r="7" spans="1:6" ht="15.5" x14ac:dyDescent="0.35">
      <c r="A7" s="14" t="s">
        <v>255</v>
      </c>
      <c r="B7" s="15">
        <v>17.55</v>
      </c>
      <c r="C7" s="15">
        <v>9.6999999999999993</v>
      </c>
      <c r="D7" s="15">
        <v>61.43</v>
      </c>
      <c r="E7" s="15">
        <v>5.08</v>
      </c>
      <c r="F7" s="16">
        <v>93.76</v>
      </c>
    </row>
    <row r="8" spans="1:6" ht="15.5" x14ac:dyDescent="0.35">
      <c r="A8" s="14" t="s">
        <v>256</v>
      </c>
      <c r="B8" s="15">
        <v>13.31</v>
      </c>
      <c r="C8" s="15">
        <v>3.99</v>
      </c>
      <c r="D8" s="15">
        <v>65.400000000000006</v>
      </c>
      <c r="E8" s="15">
        <v>4.37</v>
      </c>
      <c r="F8" s="16">
        <v>87.07</v>
      </c>
    </row>
    <row r="9" spans="1:6" ht="15.5" x14ac:dyDescent="0.35">
      <c r="A9" s="14" t="s">
        <v>257</v>
      </c>
      <c r="B9" s="15">
        <v>16.940000000000001</v>
      </c>
      <c r="C9" s="15">
        <v>8.24</v>
      </c>
      <c r="D9" s="15">
        <v>59.06</v>
      </c>
      <c r="E9" s="15">
        <v>2.82</v>
      </c>
      <c r="F9" s="16">
        <v>87.06</v>
      </c>
    </row>
    <row r="10" spans="1:6" ht="16" thickBot="1" x14ac:dyDescent="0.4">
      <c r="A10" s="17" t="s">
        <v>258</v>
      </c>
      <c r="B10" s="18">
        <v>44.56</v>
      </c>
      <c r="C10" s="18">
        <v>11.9</v>
      </c>
      <c r="D10" s="18">
        <v>30.24</v>
      </c>
      <c r="E10" s="18">
        <v>3.23</v>
      </c>
      <c r="F10" s="19">
        <v>89.92</v>
      </c>
    </row>
    <row r="12" spans="1:6" ht="14.5" thickBot="1" x14ac:dyDescent="0.35"/>
    <row r="13" spans="1:6" ht="30" x14ac:dyDescent="0.3">
      <c r="A13" s="8" t="s">
        <v>250</v>
      </c>
      <c r="B13" s="9" t="s">
        <v>267</v>
      </c>
      <c r="C13" s="9" t="s">
        <v>268</v>
      </c>
      <c r="D13" s="9" t="s">
        <v>269</v>
      </c>
      <c r="E13" s="9" t="s">
        <v>270</v>
      </c>
      <c r="F13" s="10" t="s">
        <v>271</v>
      </c>
    </row>
    <row r="14" spans="1:6" x14ac:dyDescent="0.3">
      <c r="A14" s="27" t="s">
        <v>264</v>
      </c>
      <c r="B14" s="23" t="s">
        <v>273</v>
      </c>
      <c r="C14" s="23" t="s">
        <v>275</v>
      </c>
      <c r="D14" s="23" t="s">
        <v>277</v>
      </c>
      <c r="E14" s="23" t="s">
        <v>261</v>
      </c>
      <c r="F14" s="24" t="s">
        <v>262</v>
      </c>
    </row>
    <row r="15" spans="1:6" ht="14.5" thickBot="1" x14ac:dyDescent="0.35">
      <c r="A15" s="28" t="s">
        <v>263</v>
      </c>
      <c r="B15" s="25" t="s">
        <v>274</v>
      </c>
      <c r="C15" s="25" t="s">
        <v>276</v>
      </c>
      <c r="D15" s="25" t="s">
        <v>278</v>
      </c>
      <c r="E15" s="25" t="s">
        <v>265</v>
      </c>
      <c r="F15" s="26" t="s">
        <v>266</v>
      </c>
    </row>
    <row r="16" spans="1:6" ht="15.5" x14ac:dyDescent="0.35">
      <c r="A16" s="6" t="s">
        <v>272</v>
      </c>
    </row>
  </sheetData>
  <mergeCells count="1">
    <mergeCell ref="A1:F1"/>
  </mergeCells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5"/>
  <sheetViews>
    <sheetView zoomScale="85" zoomScaleNormal="85" workbookViewId="0">
      <selection activeCell="G34" sqref="G34"/>
    </sheetView>
  </sheetViews>
  <sheetFormatPr defaultRowHeight="14" x14ac:dyDescent="0.3"/>
  <cols>
    <col min="1" max="10" width="9.08203125" customWidth="1"/>
    <col min="11" max="11" width="10.4140625" customWidth="1"/>
    <col min="12" max="14" width="9.08203125" customWidth="1"/>
  </cols>
  <sheetData>
    <row r="1" spans="1:14" ht="17" customHeight="1" x14ac:dyDescent="0.3">
      <c r="A1" s="165" t="s">
        <v>689</v>
      </c>
      <c r="B1" s="165"/>
      <c r="C1" s="165"/>
      <c r="D1" s="165"/>
      <c r="E1" s="165"/>
      <c r="F1" s="165"/>
      <c r="G1" s="165"/>
      <c r="H1" s="165"/>
      <c r="I1" s="166"/>
    </row>
    <row r="2" spans="1:14" ht="26" x14ac:dyDescent="0.3">
      <c r="A2" s="62" t="s">
        <v>478</v>
      </c>
      <c r="B2" s="62" t="s">
        <v>479</v>
      </c>
      <c r="C2" s="62" t="s">
        <v>480</v>
      </c>
      <c r="D2" s="62" t="s">
        <v>481</v>
      </c>
      <c r="E2" s="62" t="s">
        <v>482</v>
      </c>
      <c r="F2" s="62" t="s">
        <v>483</v>
      </c>
      <c r="G2" s="62" t="s">
        <v>484</v>
      </c>
      <c r="H2" s="62" t="s">
        <v>485</v>
      </c>
      <c r="I2" s="63" t="s">
        <v>486</v>
      </c>
      <c r="J2" s="63" t="s">
        <v>487</v>
      </c>
      <c r="K2" s="62" t="s">
        <v>488</v>
      </c>
      <c r="L2" s="62" t="s">
        <v>489</v>
      </c>
      <c r="M2" s="62" t="s">
        <v>490</v>
      </c>
      <c r="N2" s="62" t="s">
        <v>491</v>
      </c>
    </row>
    <row r="3" spans="1:14" x14ac:dyDescent="0.3">
      <c r="A3" s="64" t="s">
        <v>324</v>
      </c>
      <c r="B3" s="65" t="s">
        <v>492</v>
      </c>
      <c r="C3" s="66" t="s">
        <v>493</v>
      </c>
      <c r="D3" s="65" t="s">
        <v>494</v>
      </c>
      <c r="E3" s="67">
        <v>1</v>
      </c>
      <c r="F3" s="68">
        <v>17.918813193187876</v>
      </c>
      <c r="G3" s="69">
        <v>17.782740979203634</v>
      </c>
      <c r="H3" s="70">
        <v>0.17013959345270943</v>
      </c>
      <c r="I3" s="71">
        <f t="shared" ref="I3:I66" si="0">2^(33.84814-0.49562*G3)</f>
        <v>34370271.587789431</v>
      </c>
      <c r="J3" s="71">
        <f t="shared" ref="J3:J66" si="1">I3/80</f>
        <v>429628.39484736789</v>
      </c>
      <c r="K3" s="72">
        <v>190.53475103227808</v>
      </c>
      <c r="L3" s="70">
        <v>2.279974196836664</v>
      </c>
      <c r="M3" s="71">
        <v>181.59706560402319</v>
      </c>
      <c r="N3" s="71">
        <v>11.038773130947739</v>
      </c>
    </row>
    <row r="4" spans="1:14" x14ac:dyDescent="0.3">
      <c r="A4" s="64" t="s">
        <v>324</v>
      </c>
      <c r="B4" s="65" t="s">
        <v>495</v>
      </c>
      <c r="C4" s="66" t="s">
        <v>493</v>
      </c>
      <c r="D4" s="65" t="s">
        <v>494</v>
      </c>
      <c r="E4" s="67">
        <v>1</v>
      </c>
      <c r="F4" s="68">
        <v>17.837427102049158</v>
      </c>
      <c r="G4" s="69">
        <v>17.782740979203634</v>
      </c>
      <c r="H4" s="70">
        <v>0.17013959345270943</v>
      </c>
      <c r="I4" s="71">
        <f t="shared" si="0"/>
        <v>34370271.587789431</v>
      </c>
      <c r="J4" s="71">
        <f t="shared" si="1"/>
        <v>429628.39484736789</v>
      </c>
      <c r="K4" s="72">
        <v>184.99860068423976</v>
      </c>
      <c r="L4" s="70">
        <v>2.2671684434440329</v>
      </c>
      <c r="M4" s="71">
        <v>181.59706560402319</v>
      </c>
      <c r="N4" s="71">
        <v>11.038773130947739</v>
      </c>
    </row>
    <row r="5" spans="1:14" x14ac:dyDescent="0.3">
      <c r="A5" s="64" t="s">
        <v>324</v>
      </c>
      <c r="B5" s="65" t="s">
        <v>496</v>
      </c>
      <c r="C5" s="66" t="s">
        <v>493</v>
      </c>
      <c r="D5" s="65" t="s">
        <v>494</v>
      </c>
      <c r="E5" s="67">
        <v>1</v>
      </c>
      <c r="F5" s="68">
        <v>17.591982642373871</v>
      </c>
      <c r="G5" s="69">
        <v>17.782740979203634</v>
      </c>
      <c r="H5" s="70">
        <v>0.17013959345270943</v>
      </c>
      <c r="I5" s="71">
        <f t="shared" si="0"/>
        <v>34370271.587789431</v>
      </c>
      <c r="J5" s="71">
        <f t="shared" si="1"/>
        <v>429628.39484736789</v>
      </c>
      <c r="K5" s="72">
        <v>169.25784509555169</v>
      </c>
      <c r="L5" s="70">
        <v>2.2285488073586461</v>
      </c>
      <c r="M5" s="71">
        <v>181.59706560402319</v>
      </c>
      <c r="N5" s="71">
        <v>11.038773130947739</v>
      </c>
    </row>
    <row r="6" spans="1:14" x14ac:dyDescent="0.3">
      <c r="A6" s="64" t="s">
        <v>323</v>
      </c>
      <c r="B6" s="65" t="s">
        <v>497</v>
      </c>
      <c r="C6" s="66" t="s">
        <v>493</v>
      </c>
      <c r="D6" s="65" t="s">
        <v>494</v>
      </c>
      <c r="E6" s="67">
        <v>2</v>
      </c>
      <c r="F6" s="68">
        <v>15.892781047606833</v>
      </c>
      <c r="G6" s="69">
        <v>15.472496434458508</v>
      </c>
      <c r="H6" s="70">
        <v>0.38320322003494089</v>
      </c>
      <c r="I6" s="71">
        <f t="shared" si="0"/>
        <v>76008704.91138804</v>
      </c>
      <c r="J6" s="71">
        <f t="shared" si="1"/>
        <v>950108.81139235047</v>
      </c>
      <c r="K6" s="72">
        <v>91.450630295910145</v>
      </c>
      <c r="L6" s="70">
        <v>1.9611867030665902</v>
      </c>
      <c r="M6" s="71">
        <v>79.04702292119471</v>
      </c>
      <c r="N6" s="71">
        <v>11.197344083793659</v>
      </c>
    </row>
    <row r="7" spans="1:14" x14ac:dyDescent="0.3">
      <c r="A7" s="64" t="s">
        <v>323</v>
      </c>
      <c r="B7" s="65" t="s">
        <v>498</v>
      </c>
      <c r="C7" s="66" t="s">
        <v>493</v>
      </c>
      <c r="D7" s="65" t="s">
        <v>494</v>
      </c>
      <c r="E7" s="67">
        <v>2</v>
      </c>
      <c r="F7" s="68">
        <v>15.382209627583862</v>
      </c>
      <c r="G7" s="69">
        <v>15.472496434458508</v>
      </c>
      <c r="H7" s="70">
        <v>0.38320322003494089</v>
      </c>
      <c r="I7" s="71">
        <f t="shared" si="0"/>
        <v>76008704.91138804</v>
      </c>
      <c r="J7" s="71">
        <f t="shared" si="1"/>
        <v>950108.81139235047</v>
      </c>
      <c r="K7" s="72">
        <v>76.006454372401905</v>
      </c>
      <c r="L7" s="70">
        <v>1.8808504735873326</v>
      </c>
      <c r="M7" s="71">
        <v>79.04702292119471</v>
      </c>
      <c r="N7" s="71">
        <v>11.197344083793659</v>
      </c>
    </row>
    <row r="8" spans="1:14" x14ac:dyDescent="0.3">
      <c r="A8" s="64" t="s">
        <v>323</v>
      </c>
      <c r="B8" s="65" t="s">
        <v>499</v>
      </c>
      <c r="C8" s="66" t="s">
        <v>493</v>
      </c>
      <c r="D8" s="65" t="s">
        <v>494</v>
      </c>
      <c r="E8" s="67">
        <v>2</v>
      </c>
      <c r="F8" s="68">
        <v>15.142498628184834</v>
      </c>
      <c r="G8" s="69">
        <v>15.472496434458508</v>
      </c>
      <c r="H8" s="70">
        <v>0.38320322003494089</v>
      </c>
      <c r="I8" s="71">
        <f t="shared" si="0"/>
        <v>76008704.91138804</v>
      </c>
      <c r="J8" s="71">
        <f t="shared" si="1"/>
        <v>950108.81139235047</v>
      </c>
      <c r="K8" s="72">
        <v>69.683984095272081</v>
      </c>
      <c r="L8" s="70">
        <v>1.8431329729572425</v>
      </c>
      <c r="M8" s="71">
        <v>79.04702292119471</v>
      </c>
      <c r="N8" s="71">
        <v>11.197344083793659</v>
      </c>
    </row>
    <row r="9" spans="1:14" x14ac:dyDescent="0.3">
      <c r="A9" s="64" t="s">
        <v>322</v>
      </c>
      <c r="B9" s="65" t="s">
        <v>500</v>
      </c>
      <c r="C9" s="66" t="s">
        <v>493</v>
      </c>
      <c r="D9" s="65" t="s">
        <v>494</v>
      </c>
      <c r="E9" s="67">
        <v>3</v>
      </c>
      <c r="F9" s="68">
        <v>15.991799064015687</v>
      </c>
      <c r="G9" s="69">
        <v>15.625388103797826</v>
      </c>
      <c r="H9" s="70">
        <v>0.31908479895965619</v>
      </c>
      <c r="I9" s="71">
        <f t="shared" si="0"/>
        <v>72119454.464348868</v>
      </c>
      <c r="J9" s="71">
        <f t="shared" si="1"/>
        <v>901493.18080436089</v>
      </c>
      <c r="K9" s="72">
        <v>94.790925704035203</v>
      </c>
      <c r="L9" s="70">
        <v>1.9767667644974565</v>
      </c>
      <c r="M9" s="71">
        <v>83.384803522732639</v>
      </c>
      <c r="N9" s="71">
        <v>9.9228853563824924</v>
      </c>
    </row>
    <row r="10" spans="1:14" x14ac:dyDescent="0.3">
      <c r="A10" s="64" t="s">
        <v>322</v>
      </c>
      <c r="B10" s="65" t="s">
        <v>501</v>
      </c>
      <c r="C10" s="66" t="s">
        <v>493</v>
      </c>
      <c r="D10" s="65" t="s">
        <v>494</v>
      </c>
      <c r="E10" s="67">
        <v>3</v>
      </c>
      <c r="F10" s="68">
        <v>15.475684341574603</v>
      </c>
      <c r="G10" s="69">
        <v>15.625388103797826</v>
      </c>
      <c r="H10" s="70">
        <v>0.31908479895965619</v>
      </c>
      <c r="I10" s="71">
        <f t="shared" si="0"/>
        <v>72119454.464348868</v>
      </c>
      <c r="J10" s="71">
        <f t="shared" si="1"/>
        <v>901493.18080436089</v>
      </c>
      <c r="K10" s="72">
        <v>78.624576661841985</v>
      </c>
      <c r="L10" s="70">
        <v>1.8955583200886708</v>
      </c>
      <c r="M10" s="71">
        <v>83.384803522732639</v>
      </c>
      <c r="N10" s="71">
        <v>9.9228853563824924</v>
      </c>
    </row>
    <row r="11" spans="1:14" x14ac:dyDescent="0.3">
      <c r="A11" s="64" t="s">
        <v>322</v>
      </c>
      <c r="B11" s="65" t="s">
        <v>502</v>
      </c>
      <c r="C11" s="66" t="s">
        <v>493</v>
      </c>
      <c r="D11" s="65" t="s">
        <v>494</v>
      </c>
      <c r="E11" s="67">
        <v>3</v>
      </c>
      <c r="F11" s="68">
        <v>15.408680905803191</v>
      </c>
      <c r="G11" s="69">
        <v>15.625388103797826</v>
      </c>
      <c r="H11" s="70">
        <v>0.31908479895965619</v>
      </c>
      <c r="I11" s="71">
        <f t="shared" si="0"/>
        <v>72119454.464348868</v>
      </c>
      <c r="J11" s="71">
        <f t="shared" si="1"/>
        <v>901493.18080436089</v>
      </c>
      <c r="K11" s="72">
        <v>76.738908202320729</v>
      </c>
      <c r="L11" s="70">
        <v>1.885015616010584</v>
      </c>
      <c r="M11" s="71">
        <v>83.384803522732639</v>
      </c>
      <c r="N11" s="71">
        <v>9.9228853563824924</v>
      </c>
    </row>
    <row r="12" spans="1:14" x14ac:dyDescent="0.3">
      <c r="A12" s="64" t="s">
        <v>415</v>
      </c>
      <c r="B12" s="65" t="s">
        <v>503</v>
      </c>
      <c r="C12" s="66" t="s">
        <v>493</v>
      </c>
      <c r="D12" s="65" t="s">
        <v>494</v>
      </c>
      <c r="E12" s="67">
        <v>4</v>
      </c>
      <c r="F12" s="68">
        <v>15.127033474463127</v>
      </c>
      <c r="G12" s="69">
        <v>14.792224056930385</v>
      </c>
      <c r="H12" s="70">
        <v>0.3903340285123873</v>
      </c>
      <c r="I12" s="71">
        <f t="shared" si="0"/>
        <v>96019089.032230005</v>
      </c>
      <c r="J12" s="71">
        <f t="shared" si="1"/>
        <v>1200238.6129028751</v>
      </c>
      <c r="K12" s="72">
        <v>69.294632707721846</v>
      </c>
      <c r="L12" s="70">
        <v>1.840699597155943</v>
      </c>
      <c r="M12" s="71">
        <v>61.782143447010448</v>
      </c>
      <c r="N12" s="71">
        <v>8.5046594042938697</v>
      </c>
    </row>
    <row r="13" spans="1:14" x14ac:dyDescent="0.3">
      <c r="A13" s="64" t="s">
        <v>415</v>
      </c>
      <c r="B13" s="65" t="s">
        <v>504</v>
      </c>
      <c r="C13" s="66" t="s">
        <v>493</v>
      </c>
      <c r="D13" s="65" t="s">
        <v>494</v>
      </c>
      <c r="E13" s="67">
        <v>4</v>
      </c>
      <c r="F13" s="68">
        <v>14.886138395045881</v>
      </c>
      <c r="G13" s="69">
        <v>14.792224056930385</v>
      </c>
      <c r="H13" s="70">
        <v>0.3903340285123873</v>
      </c>
      <c r="I13" s="71">
        <f t="shared" si="0"/>
        <v>96019089.032230005</v>
      </c>
      <c r="J13" s="71">
        <f t="shared" si="1"/>
        <v>1200238.6129028751</v>
      </c>
      <c r="K13" s="72">
        <v>63.503225757217656</v>
      </c>
      <c r="L13" s="70">
        <v>1.8027957865987108</v>
      </c>
      <c r="M13" s="71">
        <v>61.782143447010448</v>
      </c>
      <c r="N13" s="71">
        <v>8.5046594042938697</v>
      </c>
    </row>
    <row r="14" spans="1:14" x14ac:dyDescent="0.3">
      <c r="A14" s="64" t="s">
        <v>415</v>
      </c>
      <c r="B14" s="65" t="s">
        <v>505</v>
      </c>
      <c r="C14" s="66" t="s">
        <v>493</v>
      </c>
      <c r="D14" s="65" t="s">
        <v>494</v>
      </c>
      <c r="E14" s="67">
        <v>4</v>
      </c>
      <c r="F14" s="68">
        <v>14.363500301282144</v>
      </c>
      <c r="G14" s="69">
        <v>14.792224056930385</v>
      </c>
      <c r="H14" s="70">
        <v>0.3903340285123873</v>
      </c>
      <c r="I14" s="71">
        <f t="shared" si="0"/>
        <v>96019089.032230005</v>
      </c>
      <c r="J14" s="71">
        <f t="shared" si="1"/>
        <v>1200238.6129028751</v>
      </c>
      <c r="K14" s="72">
        <v>52.548571876091856</v>
      </c>
      <c r="L14" s="70">
        <v>1.7205609176095376</v>
      </c>
      <c r="M14" s="71">
        <v>61.782143447010448</v>
      </c>
      <c r="N14" s="71">
        <v>8.5046594042938697</v>
      </c>
    </row>
    <row r="15" spans="1:14" x14ac:dyDescent="0.3">
      <c r="A15" s="64" t="s">
        <v>414</v>
      </c>
      <c r="B15" s="65" t="s">
        <v>506</v>
      </c>
      <c r="C15" s="66" t="s">
        <v>493</v>
      </c>
      <c r="D15" s="65" t="s">
        <v>494</v>
      </c>
      <c r="E15" s="67">
        <v>5</v>
      </c>
      <c r="F15" s="68">
        <v>15.987208309997552</v>
      </c>
      <c r="G15" s="69">
        <v>15.842862199664991</v>
      </c>
      <c r="H15" s="70">
        <v>0.38139806390497849</v>
      </c>
      <c r="I15" s="71">
        <f t="shared" si="0"/>
        <v>66927724.869542189</v>
      </c>
      <c r="J15" s="71">
        <f t="shared" si="1"/>
        <v>836596.56086927734</v>
      </c>
      <c r="K15" s="72">
        <v>94.633396781614408</v>
      </c>
      <c r="L15" s="70">
        <v>1.9760444289850865</v>
      </c>
      <c r="M15" s="71">
        <v>90.371254851441321</v>
      </c>
      <c r="N15" s="71">
        <v>12.034626326070308</v>
      </c>
    </row>
    <row r="16" spans="1:14" x14ac:dyDescent="0.3">
      <c r="A16" s="64" t="s">
        <v>414</v>
      </c>
      <c r="B16" s="65" t="s">
        <v>507</v>
      </c>
      <c r="C16" s="66" t="s">
        <v>493</v>
      </c>
      <c r="D16" s="65" t="s">
        <v>494</v>
      </c>
      <c r="E16" s="67">
        <v>5</v>
      </c>
      <c r="F16" s="68">
        <v>16.131019039836801</v>
      </c>
      <c r="G16" s="69">
        <v>15.842862199664991</v>
      </c>
      <c r="H16" s="70">
        <v>0.38139806390497849</v>
      </c>
      <c r="I16" s="71">
        <f t="shared" si="0"/>
        <v>66927724.869542189</v>
      </c>
      <c r="J16" s="71">
        <f t="shared" si="1"/>
        <v>836596.56086927734</v>
      </c>
      <c r="K16" s="72">
        <v>99.694782981628251</v>
      </c>
      <c r="L16" s="70">
        <v>1.9986724323179514</v>
      </c>
      <c r="M16" s="71">
        <v>90.371254851441321</v>
      </c>
      <c r="N16" s="71">
        <v>12.034626326070308</v>
      </c>
    </row>
    <row r="17" spans="1:14" x14ac:dyDescent="0.3">
      <c r="A17" s="64" t="s">
        <v>414</v>
      </c>
      <c r="B17" s="65" t="s">
        <v>508</v>
      </c>
      <c r="C17" s="66" t="s">
        <v>493</v>
      </c>
      <c r="D17" s="65" t="s">
        <v>494</v>
      </c>
      <c r="E17" s="67">
        <v>5</v>
      </c>
      <c r="F17" s="68">
        <v>15.410359249160615</v>
      </c>
      <c r="G17" s="69">
        <v>15.842862199664991</v>
      </c>
      <c r="H17" s="70">
        <v>0.38139806390497849</v>
      </c>
      <c r="I17" s="71">
        <f t="shared" si="0"/>
        <v>66927724.869542189</v>
      </c>
      <c r="J17" s="71">
        <f t="shared" si="1"/>
        <v>836596.56086927734</v>
      </c>
      <c r="K17" s="72">
        <v>76.785584791081305</v>
      </c>
      <c r="L17" s="70">
        <v>1.8852796961604303</v>
      </c>
      <c r="M17" s="71">
        <v>90.371254851441321</v>
      </c>
      <c r="N17" s="71">
        <v>12.034626326070308</v>
      </c>
    </row>
    <row r="18" spans="1:14" x14ac:dyDescent="0.3">
      <c r="A18" s="64" t="s">
        <v>413</v>
      </c>
      <c r="B18" s="65" t="s">
        <v>509</v>
      </c>
      <c r="C18" s="66" t="s">
        <v>493</v>
      </c>
      <c r="D18" s="65" t="s">
        <v>494</v>
      </c>
      <c r="E18" s="67">
        <v>6</v>
      </c>
      <c r="F18" s="68">
        <v>15.370595660846085</v>
      </c>
      <c r="G18" s="69">
        <v>14.921911600400726</v>
      </c>
      <c r="H18" s="70">
        <v>0.44840494975170675</v>
      </c>
      <c r="I18" s="71">
        <f t="shared" si="0"/>
        <v>91835089.910409868</v>
      </c>
      <c r="J18" s="71">
        <f t="shared" si="1"/>
        <v>1147938.6238801233</v>
      </c>
      <c r="K18" s="72">
        <v>75.68730918466278</v>
      </c>
      <c r="L18" s="70">
        <v>1.8790230655883333</v>
      </c>
      <c r="M18" s="71">
        <v>64.898891584590899</v>
      </c>
      <c r="N18" s="71">
        <v>10.510296587425733</v>
      </c>
    </row>
    <row r="19" spans="1:14" x14ac:dyDescent="0.3">
      <c r="A19" s="64" t="s">
        <v>413</v>
      </c>
      <c r="B19" s="65" t="s">
        <v>510</v>
      </c>
      <c r="C19" s="66" t="s">
        <v>493</v>
      </c>
      <c r="D19" s="65" t="s">
        <v>494</v>
      </c>
      <c r="E19" s="67">
        <v>6</v>
      </c>
      <c r="F19" s="68">
        <v>14.921352856838443</v>
      </c>
      <c r="G19" s="69">
        <v>14.921911600400726</v>
      </c>
      <c r="H19" s="70">
        <v>0.44840494975170675</v>
      </c>
      <c r="I19" s="71">
        <f t="shared" si="0"/>
        <v>91835089.910409868</v>
      </c>
      <c r="J19" s="71">
        <f t="shared" si="1"/>
        <v>1147938.6238801233</v>
      </c>
      <c r="K19" s="72">
        <v>64.318607235613328</v>
      </c>
      <c r="L19" s="70">
        <v>1.8083366315669396</v>
      </c>
      <c r="M19" s="71">
        <v>64.898891584590899</v>
      </c>
      <c r="N19" s="71">
        <v>10.510296587425733</v>
      </c>
    </row>
    <row r="20" spans="1:14" x14ac:dyDescent="0.3">
      <c r="A20" s="64" t="s">
        <v>413</v>
      </c>
      <c r="B20" s="65" t="s">
        <v>511</v>
      </c>
      <c r="C20" s="66" t="s">
        <v>493</v>
      </c>
      <c r="D20" s="65" t="s">
        <v>494</v>
      </c>
      <c r="E20" s="67">
        <v>6</v>
      </c>
      <c r="F20" s="68">
        <v>14.473786283517649</v>
      </c>
      <c r="G20" s="69">
        <v>14.921911600400726</v>
      </c>
      <c r="H20" s="70">
        <v>0.44840494975170675</v>
      </c>
      <c r="I20" s="71">
        <f t="shared" si="0"/>
        <v>91835089.910409868</v>
      </c>
      <c r="J20" s="71">
        <f t="shared" si="1"/>
        <v>1147938.6238801233</v>
      </c>
      <c r="K20" s="72">
        <v>54.690758333496603</v>
      </c>
      <c r="L20" s="70">
        <v>1.7379139452757124</v>
      </c>
      <c r="M20" s="71">
        <v>64.898891584590899</v>
      </c>
      <c r="N20" s="71">
        <v>10.510296587425733</v>
      </c>
    </row>
    <row r="21" spans="1:14" x14ac:dyDescent="0.3">
      <c r="A21" s="64" t="s">
        <v>412</v>
      </c>
      <c r="B21" s="65" t="s">
        <v>512</v>
      </c>
      <c r="C21" s="66" t="s">
        <v>493</v>
      </c>
      <c r="D21" s="65" t="s">
        <v>494</v>
      </c>
      <c r="E21" s="67">
        <v>7</v>
      </c>
      <c r="F21" s="68">
        <v>15.905135605358588</v>
      </c>
      <c r="G21" s="69">
        <v>15.490143143852782</v>
      </c>
      <c r="H21" s="70">
        <v>0.48353979372603134</v>
      </c>
      <c r="I21" s="71">
        <f t="shared" si="0"/>
        <v>75549310.61119093</v>
      </c>
      <c r="J21" s="71">
        <f t="shared" si="1"/>
        <v>944366.38263988658</v>
      </c>
      <c r="K21" s="72">
        <v>91.86088811809816</v>
      </c>
      <c r="L21" s="70">
        <v>1.9631306398944977</v>
      </c>
      <c r="M21" s="71">
        <v>79.832115489687808</v>
      </c>
      <c r="N21" s="71">
        <v>13.516203221956877</v>
      </c>
    </row>
    <row r="22" spans="1:14" x14ac:dyDescent="0.3">
      <c r="A22" s="64" t="s">
        <v>412</v>
      </c>
      <c r="B22" s="65" t="s">
        <v>513</v>
      </c>
      <c r="C22" s="66" t="s">
        <v>493</v>
      </c>
      <c r="D22" s="65" t="s">
        <v>494</v>
      </c>
      <c r="E22" s="67">
        <v>7</v>
      </c>
      <c r="F22" s="68">
        <v>15.606138295962895</v>
      </c>
      <c r="G22" s="69">
        <v>15.490143143852782</v>
      </c>
      <c r="H22" s="70">
        <v>0.48353979372603134</v>
      </c>
      <c r="I22" s="71">
        <f t="shared" si="0"/>
        <v>75549310.61119093</v>
      </c>
      <c r="J22" s="71">
        <f t="shared" si="1"/>
        <v>944366.38263988658</v>
      </c>
      <c r="K22" s="72">
        <v>82.429884615774085</v>
      </c>
      <c r="L22" s="70">
        <v>1.9160846919246479</v>
      </c>
      <c r="M22" s="71">
        <v>79.832115489687808</v>
      </c>
      <c r="N22" s="71">
        <v>13.516203221956877</v>
      </c>
    </row>
    <row r="23" spans="1:14" x14ac:dyDescent="0.3">
      <c r="A23" s="64" t="s">
        <v>412</v>
      </c>
      <c r="B23" s="65" t="s">
        <v>514</v>
      </c>
      <c r="C23" s="66" t="s">
        <v>493</v>
      </c>
      <c r="D23" s="65" t="s">
        <v>494</v>
      </c>
      <c r="E23" s="67">
        <v>7</v>
      </c>
      <c r="F23" s="68">
        <v>14.959155530236862</v>
      </c>
      <c r="G23" s="69">
        <v>15.490143143852782</v>
      </c>
      <c r="H23" s="70">
        <v>0.48353979372603134</v>
      </c>
      <c r="I23" s="71">
        <f t="shared" si="0"/>
        <v>75549310.61119093</v>
      </c>
      <c r="J23" s="71">
        <f t="shared" si="1"/>
        <v>944366.38263988658</v>
      </c>
      <c r="K23" s="72">
        <v>65.205573735191166</v>
      </c>
      <c r="L23" s="70">
        <v>1.8142847205628496</v>
      </c>
      <c r="M23" s="71">
        <v>79.832115489687808</v>
      </c>
      <c r="N23" s="71">
        <v>13.516203221956877</v>
      </c>
    </row>
    <row r="24" spans="1:14" x14ac:dyDescent="0.3">
      <c r="A24" s="64" t="s">
        <v>411</v>
      </c>
      <c r="B24" s="65" t="s">
        <v>515</v>
      </c>
      <c r="C24" s="66" t="s">
        <v>493</v>
      </c>
      <c r="D24" s="65" t="s">
        <v>494</v>
      </c>
      <c r="E24" s="67">
        <v>8</v>
      </c>
      <c r="F24" s="68">
        <v>15.275221763143435</v>
      </c>
      <c r="G24" s="69">
        <v>14.428892807821555</v>
      </c>
      <c r="H24" s="70">
        <v>0.77343240289073378</v>
      </c>
      <c r="I24" s="71">
        <f t="shared" si="0"/>
        <v>108784075.97169113</v>
      </c>
      <c r="J24" s="71">
        <f t="shared" si="1"/>
        <v>1359800.9496461391</v>
      </c>
      <c r="K24" s="72">
        <v>73.116667782959013</v>
      </c>
      <c r="L24" s="70">
        <v>1.8640163906517953</v>
      </c>
      <c r="M24" s="71">
        <v>55.268913065876454</v>
      </c>
      <c r="N24" s="71">
        <v>16.00035774904077</v>
      </c>
    </row>
    <row r="25" spans="1:14" x14ac:dyDescent="0.3">
      <c r="A25" s="64" t="s">
        <v>411</v>
      </c>
      <c r="B25" s="65" t="s">
        <v>516</v>
      </c>
      <c r="C25" s="66" t="s">
        <v>493</v>
      </c>
      <c r="D25" s="65" t="s">
        <v>494</v>
      </c>
      <c r="E25" s="67">
        <v>8</v>
      </c>
      <c r="F25" s="68">
        <v>14.252696255971168</v>
      </c>
      <c r="G25" s="69">
        <v>14.428892807821555</v>
      </c>
      <c r="H25" s="70">
        <v>0.77343240289073378</v>
      </c>
      <c r="I25" s="71">
        <f t="shared" si="0"/>
        <v>108784075.97169113</v>
      </c>
      <c r="J25" s="71">
        <f t="shared" si="1"/>
        <v>1359800.9496461391</v>
      </c>
      <c r="K25" s="72">
        <v>50.48081698376069</v>
      </c>
      <c r="L25" s="70">
        <v>1.7031263749339367</v>
      </c>
      <c r="M25" s="71">
        <v>55.268913065876454</v>
      </c>
      <c r="N25" s="71">
        <v>16.00035774904077</v>
      </c>
    </row>
    <row r="26" spans="1:14" x14ac:dyDescent="0.3">
      <c r="A26" s="64" t="s">
        <v>411</v>
      </c>
      <c r="B26" s="65" t="s">
        <v>517</v>
      </c>
      <c r="C26" s="66" t="s">
        <v>493</v>
      </c>
      <c r="D26" s="65" t="s">
        <v>494</v>
      </c>
      <c r="E26" s="67">
        <v>8</v>
      </c>
      <c r="F26" s="68">
        <v>13.758760404350063</v>
      </c>
      <c r="G26" s="69">
        <v>14.428892807821555</v>
      </c>
      <c r="H26" s="70">
        <v>0.77343240289073378</v>
      </c>
      <c r="I26" s="71">
        <f t="shared" si="0"/>
        <v>108784075.97169113</v>
      </c>
      <c r="J26" s="71">
        <f t="shared" si="1"/>
        <v>1359800.9496461391</v>
      </c>
      <c r="K26" s="72">
        <v>42.209254430909652</v>
      </c>
      <c r="L26" s="70">
        <v>1.6254076810006173</v>
      </c>
      <c r="M26" s="71">
        <v>55.268913065876454</v>
      </c>
      <c r="N26" s="71">
        <v>16.00035774904077</v>
      </c>
    </row>
    <row r="27" spans="1:14" x14ac:dyDescent="0.3">
      <c r="A27" s="64" t="s">
        <v>410</v>
      </c>
      <c r="B27" s="65" t="s">
        <v>518</v>
      </c>
      <c r="C27" s="66" t="s">
        <v>493</v>
      </c>
      <c r="D27" s="65" t="s">
        <v>494</v>
      </c>
      <c r="E27" s="67">
        <v>9</v>
      </c>
      <c r="F27" s="68">
        <v>15.141296509861192</v>
      </c>
      <c r="G27" s="69">
        <v>15.188560962005903</v>
      </c>
      <c r="H27" s="70">
        <v>5.976910744474552E-2</v>
      </c>
      <c r="I27" s="71">
        <f t="shared" si="0"/>
        <v>83796428.260889739</v>
      </c>
      <c r="J27" s="71">
        <f t="shared" si="1"/>
        <v>1047455.3532611218</v>
      </c>
      <c r="K27" s="72">
        <v>69.653641253543739</v>
      </c>
      <c r="L27" s="70">
        <v>1.8429438247798828</v>
      </c>
      <c r="M27" s="71">
        <v>70.86777241077165</v>
      </c>
      <c r="N27" s="71">
        <v>1.5418784472066895</v>
      </c>
    </row>
    <row r="28" spans="1:14" x14ac:dyDescent="0.3">
      <c r="A28" s="64" t="s">
        <v>410</v>
      </c>
      <c r="B28" s="65" t="s">
        <v>519</v>
      </c>
      <c r="C28" s="66" t="s">
        <v>493</v>
      </c>
      <c r="D28" s="65" t="s">
        <v>494</v>
      </c>
      <c r="E28" s="67">
        <v>9</v>
      </c>
      <c r="F28" s="68">
        <v>15.255746602150399</v>
      </c>
      <c r="G28" s="69">
        <v>15.188560962005903</v>
      </c>
      <c r="H28" s="70">
        <v>5.976910744474552E-2</v>
      </c>
      <c r="I28" s="71">
        <f t="shared" si="0"/>
        <v>83796428.260889739</v>
      </c>
      <c r="J28" s="71">
        <f t="shared" si="1"/>
        <v>1047455.3532611218</v>
      </c>
      <c r="K28" s="72">
        <v>72.60258055564212</v>
      </c>
      <c r="L28" s="70">
        <v>1.8609520573551648</v>
      </c>
      <c r="M28" s="71">
        <v>70.86777241077165</v>
      </c>
      <c r="N28" s="71">
        <v>1.5418784472066895</v>
      </c>
    </row>
    <row r="29" spans="1:14" x14ac:dyDescent="0.3">
      <c r="A29" s="64" t="s">
        <v>410</v>
      </c>
      <c r="B29" s="65" t="s">
        <v>520</v>
      </c>
      <c r="C29" s="66" t="s">
        <v>493</v>
      </c>
      <c r="D29" s="65" t="s">
        <v>494</v>
      </c>
      <c r="E29" s="67">
        <v>9</v>
      </c>
      <c r="F29" s="68">
        <v>15.16863977400615</v>
      </c>
      <c r="G29" s="69">
        <v>15.188560962005903</v>
      </c>
      <c r="H29" s="70">
        <v>5.976910744474552E-2</v>
      </c>
      <c r="I29" s="71">
        <f t="shared" si="0"/>
        <v>83796428.260889739</v>
      </c>
      <c r="J29" s="71">
        <f t="shared" si="1"/>
        <v>1047455.3532611218</v>
      </c>
      <c r="K29" s="72">
        <v>70.347095423129105</v>
      </c>
      <c r="L29" s="70">
        <v>1.8472461704594794</v>
      </c>
      <c r="M29" s="71">
        <v>70.86777241077165</v>
      </c>
      <c r="N29" s="71">
        <v>1.5418784472066895</v>
      </c>
    </row>
    <row r="30" spans="1:14" x14ac:dyDescent="0.3">
      <c r="A30" s="64" t="s">
        <v>409</v>
      </c>
      <c r="B30" s="65" t="s">
        <v>521</v>
      </c>
      <c r="C30" s="66" t="s">
        <v>493</v>
      </c>
      <c r="D30" s="65" t="s">
        <v>494</v>
      </c>
      <c r="E30" s="67">
        <v>10</v>
      </c>
      <c r="F30" s="68">
        <v>15.013010836142207</v>
      </c>
      <c r="G30" s="69">
        <v>14.995848293001066</v>
      </c>
      <c r="H30" s="70">
        <v>0.10076816364778729</v>
      </c>
      <c r="I30" s="71">
        <f t="shared" si="0"/>
        <v>89531850.481822863</v>
      </c>
      <c r="J30" s="71">
        <f t="shared" si="1"/>
        <v>1119148.1310227858</v>
      </c>
      <c r="K30" s="72">
        <v>66.49035054885897</v>
      </c>
      <c r="L30" s="70">
        <v>1.8227586226345576</v>
      </c>
      <c r="M30" s="71">
        <v>66.107467308896972</v>
      </c>
      <c r="N30" s="71">
        <v>2.4021353686694922</v>
      </c>
    </row>
    <row r="31" spans="1:14" x14ac:dyDescent="0.3">
      <c r="A31" s="64" t="s">
        <v>409</v>
      </c>
      <c r="B31" s="65" t="s">
        <v>522</v>
      </c>
      <c r="C31" s="66" t="s">
        <v>493</v>
      </c>
      <c r="D31" s="65" t="s">
        <v>494</v>
      </c>
      <c r="E31" s="67">
        <v>10</v>
      </c>
      <c r="F31" s="68">
        <v>15.086933004291467</v>
      </c>
      <c r="G31" s="69">
        <v>14.995848293001066</v>
      </c>
      <c r="H31" s="70">
        <v>0.10076816364778729</v>
      </c>
      <c r="I31" s="71">
        <f t="shared" si="0"/>
        <v>89531850.481822863</v>
      </c>
      <c r="J31" s="71">
        <f t="shared" si="1"/>
        <v>1119148.1310227858</v>
      </c>
      <c r="K31" s="72">
        <v>68.295165165245592</v>
      </c>
      <c r="L31" s="70">
        <v>1.8343899596643034</v>
      </c>
      <c r="M31" s="71">
        <v>66.107467308896972</v>
      </c>
      <c r="N31" s="71">
        <v>2.4021353686694922</v>
      </c>
    </row>
    <row r="32" spans="1:14" x14ac:dyDescent="0.3">
      <c r="A32" s="64" t="s">
        <v>409</v>
      </c>
      <c r="B32" s="65" t="s">
        <v>523</v>
      </c>
      <c r="C32" s="66" t="s">
        <v>493</v>
      </c>
      <c r="D32" s="65" t="s">
        <v>494</v>
      </c>
      <c r="E32" s="67">
        <v>10</v>
      </c>
      <c r="F32" s="68">
        <v>14.887601038569523</v>
      </c>
      <c r="G32" s="69">
        <v>14.995848293001066</v>
      </c>
      <c r="H32" s="70">
        <v>0.10076816364778729</v>
      </c>
      <c r="I32" s="71">
        <f t="shared" si="0"/>
        <v>89531850.481822863</v>
      </c>
      <c r="J32" s="71">
        <f t="shared" si="1"/>
        <v>1119148.1310227858</v>
      </c>
      <c r="K32" s="72">
        <v>63.536886212586317</v>
      </c>
      <c r="L32" s="70">
        <v>1.8030259273021529</v>
      </c>
      <c r="M32" s="71">
        <v>66.107467308896972</v>
      </c>
      <c r="N32" s="71">
        <v>2.4021353686694922</v>
      </c>
    </row>
    <row r="33" spans="1:14" x14ac:dyDescent="0.3">
      <c r="A33" s="64" t="s">
        <v>380</v>
      </c>
      <c r="B33" s="65" t="s">
        <v>524</v>
      </c>
      <c r="C33" s="66" t="s">
        <v>493</v>
      </c>
      <c r="D33" s="65" t="s">
        <v>494</v>
      </c>
      <c r="E33" s="67">
        <v>11</v>
      </c>
      <c r="F33" s="68">
        <v>11.4014036691432</v>
      </c>
      <c r="G33" s="69">
        <v>11.136918245300082</v>
      </c>
      <c r="H33" s="70">
        <v>0.23003461223936567</v>
      </c>
      <c r="I33" s="71">
        <f t="shared" si="0"/>
        <v>337067100.61732399</v>
      </c>
      <c r="J33" s="71">
        <f t="shared" si="1"/>
        <v>4213338.7577165496</v>
      </c>
      <c r="K33" s="72">
        <v>17.967501093680774</v>
      </c>
      <c r="L33" s="70">
        <v>1.2544876799642668</v>
      </c>
      <c r="M33" s="71">
        <v>16.364112315702961</v>
      </c>
      <c r="N33" s="71">
        <v>1.3937342070095313</v>
      </c>
    </row>
    <row r="34" spans="1:14" x14ac:dyDescent="0.3">
      <c r="A34" s="64" t="s">
        <v>380</v>
      </c>
      <c r="B34" s="65" t="s">
        <v>525</v>
      </c>
      <c r="C34" s="66" t="s">
        <v>493</v>
      </c>
      <c r="D34" s="65" t="s">
        <v>494</v>
      </c>
      <c r="E34" s="67">
        <v>11</v>
      </c>
      <c r="F34" s="68">
        <v>10.983426574368483</v>
      </c>
      <c r="G34" s="69">
        <v>11.136918245300082</v>
      </c>
      <c r="H34" s="70">
        <v>0.23003461223936567</v>
      </c>
      <c r="I34" s="71">
        <f t="shared" si="0"/>
        <v>337067100.61732399</v>
      </c>
      <c r="J34" s="71">
        <f t="shared" si="1"/>
        <v>4213338.7577165496</v>
      </c>
      <c r="K34" s="72">
        <v>15.442612418578589</v>
      </c>
      <c r="L34" s="70">
        <v>1.1887207715827044</v>
      </c>
      <c r="M34" s="71">
        <v>16.364112315702961</v>
      </c>
      <c r="N34" s="71">
        <v>1.3937342070095313</v>
      </c>
    </row>
    <row r="35" spans="1:14" x14ac:dyDescent="0.3">
      <c r="A35" s="64" t="s">
        <v>380</v>
      </c>
      <c r="B35" s="65" t="s">
        <v>526</v>
      </c>
      <c r="C35" s="66" t="s">
        <v>493</v>
      </c>
      <c r="D35" s="65" t="s">
        <v>494</v>
      </c>
      <c r="E35" s="67">
        <v>11</v>
      </c>
      <c r="F35" s="68">
        <v>11.025924492388565</v>
      </c>
      <c r="G35" s="69">
        <v>11.136918245300082</v>
      </c>
      <c r="H35" s="70">
        <v>0.23003461223936567</v>
      </c>
      <c r="I35" s="71">
        <f t="shared" si="0"/>
        <v>337067100.61732399</v>
      </c>
      <c r="J35" s="71">
        <f t="shared" si="1"/>
        <v>4213338.7577165496</v>
      </c>
      <c r="K35" s="72">
        <v>15.682223434849517</v>
      </c>
      <c r="L35" s="70">
        <v>1.1954076372405948</v>
      </c>
      <c r="M35" s="71">
        <v>16.364112315702961</v>
      </c>
      <c r="N35" s="71">
        <v>1.3937342070095313</v>
      </c>
    </row>
    <row r="36" spans="1:14" x14ac:dyDescent="0.3">
      <c r="A36" s="64" t="s">
        <v>321</v>
      </c>
      <c r="B36" s="65" t="s">
        <v>527</v>
      </c>
      <c r="C36" s="66" t="s">
        <v>493</v>
      </c>
      <c r="D36" s="65" t="s">
        <v>494</v>
      </c>
      <c r="E36" s="67">
        <v>12</v>
      </c>
      <c r="F36" s="68">
        <v>15.864281464568986</v>
      </c>
      <c r="G36" s="69">
        <v>15.401835315265892</v>
      </c>
      <c r="H36" s="70">
        <v>0.41544295441537271</v>
      </c>
      <c r="I36" s="71">
        <f t="shared" si="0"/>
        <v>77876374.243120909</v>
      </c>
      <c r="J36" s="71">
        <f t="shared" si="1"/>
        <v>973454.67803901131</v>
      </c>
      <c r="K36" s="72">
        <v>90.511219326482134</v>
      </c>
      <c r="L36" s="70">
        <v>1.9567024155542012</v>
      </c>
      <c r="M36" s="71">
        <v>77.139581569700027</v>
      </c>
      <c r="N36" s="71">
        <v>11.918109116632824</v>
      </c>
    </row>
    <row r="37" spans="1:14" x14ac:dyDescent="0.3">
      <c r="A37" s="64" t="s">
        <v>321</v>
      </c>
      <c r="B37" s="65" t="s">
        <v>528</v>
      </c>
      <c r="C37" s="66" t="s">
        <v>493</v>
      </c>
      <c r="D37" s="65" t="s">
        <v>494</v>
      </c>
      <c r="E37" s="67">
        <v>12</v>
      </c>
      <c r="F37" s="68">
        <v>15.281068193914418</v>
      </c>
      <c r="G37" s="69">
        <v>15.401835315265892</v>
      </c>
      <c r="H37" s="70">
        <v>0.41544295441537271</v>
      </c>
      <c r="I37" s="71">
        <f t="shared" si="0"/>
        <v>77876374.243120909</v>
      </c>
      <c r="J37" s="71">
        <f t="shared" si="1"/>
        <v>973454.67803901131</v>
      </c>
      <c r="K37" s="72">
        <v>73.271705680798974</v>
      </c>
      <c r="L37" s="70">
        <v>1.8649363015313176</v>
      </c>
      <c r="M37" s="71">
        <v>77.139581569700027</v>
      </c>
      <c r="N37" s="71">
        <v>11.918109116632824</v>
      </c>
    </row>
    <row r="38" spans="1:14" x14ac:dyDescent="0.3">
      <c r="A38" s="64" t="s">
        <v>321</v>
      </c>
      <c r="B38" s="65" t="s">
        <v>529</v>
      </c>
      <c r="C38" s="66" t="s">
        <v>493</v>
      </c>
      <c r="D38" s="65" t="s">
        <v>494</v>
      </c>
      <c r="E38" s="67">
        <v>12</v>
      </c>
      <c r="F38" s="68">
        <v>15.060156287314269</v>
      </c>
      <c r="G38" s="69">
        <v>15.401835315265892</v>
      </c>
      <c r="H38" s="70">
        <v>0.41544295441537271</v>
      </c>
      <c r="I38" s="71">
        <f t="shared" si="0"/>
        <v>77876374.243120909</v>
      </c>
      <c r="J38" s="71">
        <f t="shared" si="1"/>
        <v>973454.67803901131</v>
      </c>
      <c r="K38" s="72">
        <v>67.635819701818974</v>
      </c>
      <c r="L38" s="70">
        <v>1.830176757758712</v>
      </c>
      <c r="M38" s="71">
        <v>77.139581569700027</v>
      </c>
      <c r="N38" s="71">
        <v>11.918109116632824</v>
      </c>
    </row>
    <row r="39" spans="1:14" x14ac:dyDescent="0.3">
      <c r="A39" s="64" t="s">
        <v>320</v>
      </c>
      <c r="B39" s="65" t="s">
        <v>530</v>
      </c>
      <c r="C39" s="66" t="s">
        <v>493</v>
      </c>
      <c r="D39" s="65" t="s">
        <v>494</v>
      </c>
      <c r="E39" s="67">
        <v>13</v>
      </c>
      <c r="F39" s="68">
        <v>15.979703527968764</v>
      </c>
      <c r="G39" s="69">
        <v>15.879265909735645</v>
      </c>
      <c r="H39" s="70">
        <v>0.18092997311139328</v>
      </c>
      <c r="I39" s="71">
        <f t="shared" si="0"/>
        <v>66095935.873753406</v>
      </c>
      <c r="J39" s="71">
        <f t="shared" si="1"/>
        <v>826199.19842191762</v>
      </c>
      <c r="K39" s="72">
        <v>94.376438360268267</v>
      </c>
      <c r="L39" s="70">
        <v>1.9748635836270965</v>
      </c>
      <c r="M39" s="71">
        <v>91.132683681625068</v>
      </c>
      <c r="N39" s="71">
        <v>5.856998687409666</v>
      </c>
    </row>
    <row r="40" spans="1:14" x14ac:dyDescent="0.3">
      <c r="A40" s="64" t="s">
        <v>320</v>
      </c>
      <c r="B40" s="65" t="s">
        <v>531</v>
      </c>
      <c r="C40" s="66" t="s">
        <v>493</v>
      </c>
      <c r="D40" s="65" t="s">
        <v>494</v>
      </c>
      <c r="E40" s="67">
        <v>13</v>
      </c>
      <c r="F40" s="68">
        <v>15.98769724654664</v>
      </c>
      <c r="G40" s="69">
        <v>15.879265909735645</v>
      </c>
      <c r="H40" s="70">
        <v>0.18092997311139328</v>
      </c>
      <c r="I40" s="71">
        <f t="shared" si="0"/>
        <v>66095935.873753406</v>
      </c>
      <c r="J40" s="71">
        <f t="shared" si="1"/>
        <v>826199.19842191762</v>
      </c>
      <c r="K40" s="72">
        <v>94.650161877086404</v>
      </c>
      <c r="L40" s="70">
        <v>1.9761213610601458</v>
      </c>
      <c r="M40" s="71">
        <v>91.132683681625068</v>
      </c>
      <c r="N40" s="71">
        <v>5.856998687409666</v>
      </c>
    </row>
    <row r="41" spans="1:14" x14ac:dyDescent="0.3">
      <c r="A41" s="64" t="s">
        <v>320</v>
      </c>
      <c r="B41" s="65" t="s">
        <v>532</v>
      </c>
      <c r="C41" s="66" t="s">
        <v>493</v>
      </c>
      <c r="D41" s="65" t="s">
        <v>494</v>
      </c>
      <c r="E41" s="67">
        <v>13</v>
      </c>
      <c r="F41" s="68">
        <v>15.670396954691537</v>
      </c>
      <c r="G41" s="69">
        <v>15.879265909735645</v>
      </c>
      <c r="H41" s="70">
        <v>0.18092997311139328</v>
      </c>
      <c r="I41" s="71">
        <f t="shared" si="0"/>
        <v>66095935.873753406</v>
      </c>
      <c r="J41" s="71">
        <f t="shared" si="1"/>
        <v>826199.19842191762</v>
      </c>
      <c r="K41" s="72">
        <v>84.37145080752056</v>
      </c>
      <c r="L41" s="70">
        <v>1.9261955170731087</v>
      </c>
      <c r="M41" s="71">
        <v>91.132683681625068</v>
      </c>
      <c r="N41" s="71">
        <v>5.856998687409666</v>
      </c>
    </row>
    <row r="42" spans="1:14" x14ac:dyDescent="0.3">
      <c r="A42" s="64" t="s">
        <v>319</v>
      </c>
      <c r="B42" s="65" t="s">
        <v>533</v>
      </c>
      <c r="C42" s="66" t="s">
        <v>493</v>
      </c>
      <c r="D42" s="65" t="s">
        <v>494</v>
      </c>
      <c r="E42" s="67">
        <v>14</v>
      </c>
      <c r="F42" s="68">
        <v>15.909304039389143</v>
      </c>
      <c r="G42" s="69">
        <v>15.648637446833115</v>
      </c>
      <c r="H42" s="70">
        <v>0.23400297517046972</v>
      </c>
      <c r="I42" s="71">
        <f t="shared" si="0"/>
        <v>71545728.906469628</v>
      </c>
      <c r="J42" s="71">
        <f t="shared" si="1"/>
        <v>894321.61133087031</v>
      </c>
      <c r="K42" s="72">
        <v>91.999724148862271</v>
      </c>
      <c r="L42" s="70">
        <v>1.9637865251628754</v>
      </c>
      <c r="M42" s="71">
        <v>83.911880606948287</v>
      </c>
      <c r="N42" s="71">
        <v>7.2275995101343771</v>
      </c>
    </row>
    <row r="43" spans="1:14" x14ac:dyDescent="0.3">
      <c r="A43" s="64" t="s">
        <v>319</v>
      </c>
      <c r="B43" s="65" t="s">
        <v>534</v>
      </c>
      <c r="C43" s="66" t="s">
        <v>493</v>
      </c>
      <c r="D43" s="65" t="s">
        <v>494</v>
      </c>
      <c r="E43" s="67">
        <v>14</v>
      </c>
      <c r="F43" s="68">
        <v>15.456683634226904</v>
      </c>
      <c r="G43" s="69">
        <v>15.648637446833115</v>
      </c>
      <c r="H43" s="70">
        <v>0.23400297517046972</v>
      </c>
      <c r="I43" s="71">
        <f t="shared" si="0"/>
        <v>71545728.906469628</v>
      </c>
      <c r="J43" s="71">
        <f t="shared" si="1"/>
        <v>894321.61133087031</v>
      </c>
      <c r="K43" s="72">
        <v>78.085184366229385</v>
      </c>
      <c r="L43" s="70">
        <v>1.8925686400441351</v>
      </c>
      <c r="M43" s="71">
        <v>83.911880606948287</v>
      </c>
      <c r="N43" s="71">
        <v>7.2275995101343771</v>
      </c>
    </row>
    <row r="44" spans="1:14" x14ac:dyDescent="0.3">
      <c r="A44" s="64" t="s">
        <v>319</v>
      </c>
      <c r="B44" s="65" t="s">
        <v>535</v>
      </c>
      <c r="C44" s="66" t="s">
        <v>493</v>
      </c>
      <c r="D44" s="65" t="s">
        <v>494</v>
      </c>
      <c r="E44" s="67">
        <v>14</v>
      </c>
      <c r="F44" s="68">
        <v>15.579924666883297</v>
      </c>
      <c r="G44" s="69">
        <v>15.648637446833115</v>
      </c>
      <c r="H44" s="70">
        <v>0.23400297517046972</v>
      </c>
      <c r="I44" s="71">
        <f t="shared" si="0"/>
        <v>71545728.906469628</v>
      </c>
      <c r="J44" s="71">
        <f t="shared" si="1"/>
        <v>894321.61133087031</v>
      </c>
      <c r="K44" s="72">
        <v>81.650733305753192</v>
      </c>
      <c r="L44" s="70">
        <v>1.9119600894916957</v>
      </c>
      <c r="M44" s="71">
        <v>83.911880606948287</v>
      </c>
      <c r="N44" s="71">
        <v>7.2275995101343771</v>
      </c>
    </row>
    <row r="45" spans="1:14" x14ac:dyDescent="0.3">
      <c r="A45" s="64" t="s">
        <v>318</v>
      </c>
      <c r="B45" s="65" t="s">
        <v>536</v>
      </c>
      <c r="C45" s="66" t="s">
        <v>493</v>
      </c>
      <c r="D45" s="65" t="s">
        <v>494</v>
      </c>
      <c r="E45" s="67">
        <v>15</v>
      </c>
      <c r="F45" s="68">
        <v>15.10376264176746</v>
      </c>
      <c r="G45" s="69">
        <v>15.188981203481667</v>
      </c>
      <c r="H45" s="70">
        <v>8.9061059691391872E-2</v>
      </c>
      <c r="I45" s="71">
        <f t="shared" si="0"/>
        <v>83784331.548470914</v>
      </c>
      <c r="J45" s="71">
        <f t="shared" si="1"/>
        <v>1047304.1443558864</v>
      </c>
      <c r="K45" s="72">
        <v>68.712860920246783</v>
      </c>
      <c r="L45" s="70">
        <v>1.8370380311491179</v>
      </c>
      <c r="M45" s="71">
        <v>70.892079182326484</v>
      </c>
      <c r="N45" s="71">
        <v>2.2916421065351895</v>
      </c>
    </row>
    <row r="46" spans="1:14" x14ac:dyDescent="0.3">
      <c r="A46" s="64" t="s">
        <v>318</v>
      </c>
      <c r="B46" s="65" t="s">
        <v>537</v>
      </c>
      <c r="C46" s="66" t="s">
        <v>493</v>
      </c>
      <c r="D46" s="65" t="s">
        <v>494</v>
      </c>
      <c r="E46" s="67">
        <v>15</v>
      </c>
      <c r="F46" s="68">
        <v>15.281442464318257</v>
      </c>
      <c r="G46" s="69">
        <v>15.188981203481667</v>
      </c>
      <c r="H46" s="70">
        <v>8.9061059691391872E-2</v>
      </c>
      <c r="I46" s="71">
        <f t="shared" si="0"/>
        <v>83784331.548470914</v>
      </c>
      <c r="J46" s="71">
        <f t="shared" si="1"/>
        <v>1047304.1443558864</v>
      </c>
      <c r="K46" s="72">
        <v>73.28164191604175</v>
      </c>
      <c r="L46" s="70">
        <v>1.8649951913787923</v>
      </c>
      <c r="M46" s="71">
        <v>70.892079182326484</v>
      </c>
      <c r="N46" s="71">
        <v>2.2916421065351895</v>
      </c>
    </row>
    <row r="47" spans="1:14" x14ac:dyDescent="0.3">
      <c r="A47" s="64" t="s">
        <v>318</v>
      </c>
      <c r="B47" s="65" t="s">
        <v>538</v>
      </c>
      <c r="C47" s="66" t="s">
        <v>493</v>
      </c>
      <c r="D47" s="65" t="s">
        <v>494</v>
      </c>
      <c r="E47" s="67">
        <v>15</v>
      </c>
      <c r="F47" s="68">
        <v>15.181738504359286</v>
      </c>
      <c r="G47" s="69">
        <v>15.188981203481667</v>
      </c>
      <c r="H47" s="70">
        <v>8.9061059691391872E-2</v>
      </c>
      <c r="I47" s="71">
        <f t="shared" si="0"/>
        <v>83784331.548470914</v>
      </c>
      <c r="J47" s="71">
        <f t="shared" si="1"/>
        <v>1047304.1443558864</v>
      </c>
      <c r="K47" s="72">
        <v>70.681734710690947</v>
      </c>
      <c r="L47" s="70">
        <v>1.8493071996637562</v>
      </c>
      <c r="M47" s="71">
        <v>70.892079182326484</v>
      </c>
      <c r="N47" s="71">
        <v>2.2916421065351895</v>
      </c>
    </row>
    <row r="48" spans="1:14" x14ac:dyDescent="0.3">
      <c r="A48" s="64" t="s">
        <v>317</v>
      </c>
      <c r="B48" s="65" t="s">
        <v>539</v>
      </c>
      <c r="C48" s="66" t="s">
        <v>493</v>
      </c>
      <c r="D48" s="65" t="s">
        <v>494</v>
      </c>
      <c r="E48" s="67">
        <v>16</v>
      </c>
      <c r="F48" s="68">
        <v>16.000494261845887</v>
      </c>
      <c r="G48" s="69">
        <v>15.77495616486307</v>
      </c>
      <c r="H48" s="70">
        <v>0.24618852914438169</v>
      </c>
      <c r="I48" s="71">
        <f t="shared" si="0"/>
        <v>68507387.108423859</v>
      </c>
      <c r="J48" s="71">
        <f t="shared" si="1"/>
        <v>856342.33885529824</v>
      </c>
      <c r="K48" s="72">
        <v>95.090015171830771</v>
      </c>
      <c r="L48" s="70">
        <v>1.9781349166909792</v>
      </c>
      <c r="M48" s="71">
        <v>87.859929944316448</v>
      </c>
      <c r="N48" s="71">
        <v>7.751552861479202</v>
      </c>
    </row>
    <row r="49" spans="1:14" x14ac:dyDescent="0.3">
      <c r="A49" s="64" t="s">
        <v>317</v>
      </c>
      <c r="B49" s="65" t="s">
        <v>540</v>
      </c>
      <c r="C49" s="66" t="s">
        <v>493</v>
      </c>
      <c r="D49" s="65" t="s">
        <v>494</v>
      </c>
      <c r="E49" s="67">
        <v>16</v>
      </c>
      <c r="F49" s="68">
        <v>15.812047774949225</v>
      </c>
      <c r="G49" s="69">
        <v>15.77495616486307</v>
      </c>
      <c r="H49" s="70">
        <v>0.24618852914438169</v>
      </c>
      <c r="I49" s="71">
        <f t="shared" si="0"/>
        <v>68507387.108423859</v>
      </c>
      <c r="J49" s="71">
        <f t="shared" si="1"/>
        <v>856342.33885529824</v>
      </c>
      <c r="K49" s="72">
        <v>88.814457602090968</v>
      </c>
      <c r="L49" s="70">
        <v>1.9484836678701796</v>
      </c>
      <c r="M49" s="71">
        <v>87.859929944316448</v>
      </c>
      <c r="N49" s="71">
        <v>7.751552861479202</v>
      </c>
    </row>
    <row r="50" spans="1:14" x14ac:dyDescent="0.3">
      <c r="A50" s="64" t="s">
        <v>317</v>
      </c>
      <c r="B50" s="65" t="s">
        <v>541</v>
      </c>
      <c r="C50" s="66" t="s">
        <v>493</v>
      </c>
      <c r="D50" s="65" t="s">
        <v>494</v>
      </c>
      <c r="E50" s="67">
        <v>16</v>
      </c>
      <c r="F50" s="68">
        <v>15.512326457794098</v>
      </c>
      <c r="G50" s="69">
        <v>15.77495616486307</v>
      </c>
      <c r="H50" s="70">
        <v>0.24618852914438169</v>
      </c>
      <c r="I50" s="71">
        <f t="shared" si="0"/>
        <v>68507387.108423859</v>
      </c>
      <c r="J50" s="71">
        <f t="shared" si="1"/>
        <v>856342.33885529824</v>
      </c>
      <c r="K50" s="72">
        <v>79.675317059027648</v>
      </c>
      <c r="L50" s="70">
        <v>1.9013238003756061</v>
      </c>
      <c r="M50" s="71">
        <v>87.859929944316448</v>
      </c>
      <c r="N50" s="71">
        <v>7.751552861479202</v>
      </c>
    </row>
    <row r="51" spans="1:14" x14ac:dyDescent="0.3">
      <c r="A51" s="64" t="s">
        <v>316</v>
      </c>
      <c r="B51" s="65" t="s">
        <v>542</v>
      </c>
      <c r="C51" s="66" t="s">
        <v>493</v>
      </c>
      <c r="D51" s="65" t="s">
        <v>494</v>
      </c>
      <c r="E51" s="67">
        <v>17</v>
      </c>
      <c r="F51" s="68">
        <v>16.2946712096781</v>
      </c>
      <c r="G51" s="69">
        <v>16.122405931345995</v>
      </c>
      <c r="H51" s="70">
        <v>0.16705963338571952</v>
      </c>
      <c r="I51" s="71">
        <f t="shared" si="0"/>
        <v>60799375.625302441</v>
      </c>
      <c r="J51" s="71">
        <f t="shared" si="1"/>
        <v>759992.19531628047</v>
      </c>
      <c r="K51" s="72">
        <v>105.78458859369908</v>
      </c>
      <c r="L51" s="70">
        <v>2.0244224013831165</v>
      </c>
      <c r="M51" s="71">
        <v>99.505803888754642</v>
      </c>
      <c r="N51" s="71">
        <v>6.0377213177700249</v>
      </c>
    </row>
    <row r="52" spans="1:14" x14ac:dyDescent="0.3">
      <c r="A52" s="64" t="s">
        <v>316</v>
      </c>
      <c r="B52" s="65" t="s">
        <v>543</v>
      </c>
      <c r="C52" s="66" t="s">
        <v>493</v>
      </c>
      <c r="D52" s="65" t="s">
        <v>494</v>
      </c>
      <c r="E52" s="67">
        <v>17</v>
      </c>
      <c r="F52" s="68">
        <v>15.961090671064136</v>
      </c>
      <c r="G52" s="69">
        <v>16.122405931345995</v>
      </c>
      <c r="H52" s="70">
        <v>0.16705963338571952</v>
      </c>
      <c r="I52" s="71">
        <f t="shared" si="0"/>
        <v>60799375.625302441</v>
      </c>
      <c r="J52" s="71">
        <f t="shared" si="1"/>
        <v>759992.19531628047</v>
      </c>
      <c r="K52" s="72">
        <v>93.742154368478282</v>
      </c>
      <c r="L52" s="70">
        <v>1.9719349301911335</v>
      </c>
      <c r="M52" s="71">
        <v>99.505803888754642</v>
      </c>
      <c r="N52" s="71">
        <v>6.0377213177700249</v>
      </c>
    </row>
    <row r="53" spans="1:14" x14ac:dyDescent="0.3">
      <c r="A53" s="64" t="s">
        <v>316</v>
      </c>
      <c r="B53" s="65" t="s">
        <v>544</v>
      </c>
      <c r="C53" s="66" t="s">
        <v>493</v>
      </c>
      <c r="D53" s="65" t="s">
        <v>494</v>
      </c>
      <c r="E53" s="67">
        <v>17</v>
      </c>
      <c r="F53" s="68">
        <v>16.111455913295753</v>
      </c>
      <c r="G53" s="69">
        <v>16.122405931345995</v>
      </c>
      <c r="H53" s="70">
        <v>0.16705963338571952</v>
      </c>
      <c r="I53" s="71">
        <f t="shared" si="0"/>
        <v>60799375.625302441</v>
      </c>
      <c r="J53" s="71">
        <f t="shared" si="1"/>
        <v>759992.19531628047</v>
      </c>
      <c r="K53" s="72">
        <v>98.990668704086545</v>
      </c>
      <c r="L53" s="70">
        <v>1.9955942580185309</v>
      </c>
      <c r="M53" s="71">
        <v>99.505803888754642</v>
      </c>
      <c r="N53" s="71">
        <v>6.0377213177700249</v>
      </c>
    </row>
    <row r="54" spans="1:14" x14ac:dyDescent="0.3">
      <c r="A54" s="64" t="s">
        <v>315</v>
      </c>
      <c r="B54" s="65" t="s">
        <v>545</v>
      </c>
      <c r="C54" s="66" t="s">
        <v>493</v>
      </c>
      <c r="D54" s="65" t="s">
        <v>494</v>
      </c>
      <c r="E54" s="67">
        <v>18</v>
      </c>
      <c r="F54" s="68">
        <v>16.117435131584898</v>
      </c>
      <c r="G54" s="69">
        <v>16.176205593797757</v>
      </c>
      <c r="H54" s="70">
        <v>0.30739082413473551</v>
      </c>
      <c r="I54" s="71">
        <f t="shared" si="0"/>
        <v>59685989.575319551</v>
      </c>
      <c r="J54" s="71">
        <f t="shared" si="1"/>
        <v>746074.86969149439</v>
      </c>
      <c r="K54" s="72">
        <v>99.205342871133027</v>
      </c>
      <c r="L54" s="70">
        <v>1.9965350624461695</v>
      </c>
      <c r="M54" s="71">
        <v>101.76404311213544</v>
      </c>
      <c r="N54" s="71">
        <v>11.487816790380354</v>
      </c>
    </row>
    <row r="55" spans="1:14" x14ac:dyDescent="0.3">
      <c r="A55" s="64" t="s">
        <v>315</v>
      </c>
      <c r="B55" s="65" t="s">
        <v>546</v>
      </c>
      <c r="C55" s="66" t="s">
        <v>493</v>
      </c>
      <c r="D55" s="65" t="s">
        <v>494</v>
      </c>
      <c r="E55" s="67">
        <v>18</v>
      </c>
      <c r="F55" s="68">
        <v>16.508738715117357</v>
      </c>
      <c r="G55" s="69">
        <v>16.176205593797757</v>
      </c>
      <c r="H55" s="70">
        <v>0.30739082413473551</v>
      </c>
      <c r="I55" s="71">
        <f t="shared" si="0"/>
        <v>59685989.575319551</v>
      </c>
      <c r="J55" s="71">
        <f t="shared" si="1"/>
        <v>746074.86969149439</v>
      </c>
      <c r="K55" s="72">
        <v>114.31547043326233</v>
      </c>
      <c r="L55" s="70">
        <v>2.0581050079031731</v>
      </c>
      <c r="M55" s="71">
        <v>101.76404311213544</v>
      </c>
      <c r="N55" s="71">
        <v>11.487816790380354</v>
      </c>
    </row>
    <row r="56" spans="1:14" x14ac:dyDescent="0.3">
      <c r="A56" s="64" t="s">
        <v>315</v>
      </c>
      <c r="B56" s="65" t="s">
        <v>547</v>
      </c>
      <c r="C56" s="66" t="s">
        <v>493</v>
      </c>
      <c r="D56" s="65" t="s">
        <v>494</v>
      </c>
      <c r="E56" s="67">
        <v>18</v>
      </c>
      <c r="F56" s="68">
        <v>15.902442934691013</v>
      </c>
      <c r="G56" s="69">
        <v>16.176205593797757</v>
      </c>
      <c r="H56" s="70">
        <v>0.30739082413473551</v>
      </c>
      <c r="I56" s="71">
        <f t="shared" si="0"/>
        <v>59685989.575319551</v>
      </c>
      <c r="J56" s="71">
        <f t="shared" si="1"/>
        <v>746074.86969149439</v>
      </c>
      <c r="K56" s="72">
        <v>91.771316032010958</v>
      </c>
      <c r="L56" s="70">
        <v>1.9627069596801749</v>
      </c>
      <c r="M56" s="71">
        <v>101.76404311213544</v>
      </c>
      <c r="N56" s="71">
        <v>11.487816790380354</v>
      </c>
    </row>
    <row r="57" spans="1:14" x14ac:dyDescent="0.3">
      <c r="A57" s="64" t="s">
        <v>548</v>
      </c>
      <c r="B57" s="65" t="s">
        <v>549</v>
      </c>
      <c r="C57" s="66" t="s">
        <v>493</v>
      </c>
      <c r="D57" s="65" t="s">
        <v>494</v>
      </c>
      <c r="E57" s="67">
        <v>19</v>
      </c>
      <c r="F57" s="68">
        <v>12.61294682030986</v>
      </c>
      <c r="G57" s="69">
        <v>12.666856664840012</v>
      </c>
      <c r="H57" s="70">
        <v>0.14682922852637029</v>
      </c>
      <c r="I57" s="71">
        <f t="shared" si="0"/>
        <v>199275968.56526905</v>
      </c>
      <c r="J57" s="71">
        <f t="shared" si="1"/>
        <v>2490949.607065863</v>
      </c>
      <c r="K57" s="72">
        <v>27.868834957326357</v>
      </c>
      <c r="L57" s="70">
        <v>1.4451188136296966</v>
      </c>
      <c r="M57" s="71">
        <v>28.445549319118996</v>
      </c>
      <c r="N57" s="71">
        <v>1.5317024391039109</v>
      </c>
    </row>
    <row r="58" spans="1:14" x14ac:dyDescent="0.3">
      <c r="A58" s="64" t="s">
        <v>548</v>
      </c>
      <c r="B58" s="65" t="s">
        <v>550</v>
      </c>
      <c r="C58" s="66" t="s">
        <v>493</v>
      </c>
      <c r="D58" s="65" t="s">
        <v>494</v>
      </c>
      <c r="E58" s="67">
        <v>19</v>
      </c>
      <c r="F58" s="68">
        <v>12.833020490723715</v>
      </c>
      <c r="G58" s="69">
        <v>12.666856664840012</v>
      </c>
      <c r="H58" s="70">
        <v>0.14682922852637029</v>
      </c>
      <c r="I58" s="71">
        <f t="shared" si="0"/>
        <v>199275968.56526905</v>
      </c>
      <c r="J58" s="71">
        <f t="shared" si="1"/>
        <v>2490949.607065863</v>
      </c>
      <c r="K58" s="72">
        <v>30.181892263285608</v>
      </c>
      <c r="L58" s="70">
        <v>1.4797464645231104</v>
      </c>
      <c r="M58" s="71">
        <v>28.445549319118996</v>
      </c>
      <c r="N58" s="71">
        <v>1.5317024391039109</v>
      </c>
    </row>
    <row r="59" spans="1:14" x14ac:dyDescent="0.3">
      <c r="A59" s="64" t="s">
        <v>548</v>
      </c>
      <c r="B59" s="65" t="s">
        <v>551</v>
      </c>
      <c r="C59" s="66" t="s">
        <v>493</v>
      </c>
      <c r="D59" s="65" t="s">
        <v>494</v>
      </c>
      <c r="E59" s="67">
        <v>19</v>
      </c>
      <c r="F59" s="68">
        <v>12.554602683486461</v>
      </c>
      <c r="G59" s="69">
        <v>12.666856664840012</v>
      </c>
      <c r="H59" s="70">
        <v>0.14682922852637029</v>
      </c>
      <c r="I59" s="71">
        <f t="shared" si="0"/>
        <v>199275968.56526905</v>
      </c>
      <c r="J59" s="71">
        <f t="shared" si="1"/>
        <v>2490949.607065863</v>
      </c>
      <c r="K59" s="72">
        <v>27.285920736745023</v>
      </c>
      <c r="L59" s="70">
        <v>1.4359386132095422</v>
      </c>
      <c r="M59" s="71">
        <v>28.445549319118996</v>
      </c>
      <c r="N59" s="71">
        <v>1.5317024391039109</v>
      </c>
    </row>
    <row r="60" spans="1:14" x14ac:dyDescent="0.3">
      <c r="A60" s="64" t="s">
        <v>552</v>
      </c>
      <c r="B60" s="65" t="s">
        <v>553</v>
      </c>
      <c r="C60" s="66" t="s">
        <v>493</v>
      </c>
      <c r="D60" s="65" t="s">
        <v>494</v>
      </c>
      <c r="E60" s="67">
        <v>20</v>
      </c>
      <c r="F60" s="68">
        <v>13.041416833743718</v>
      </c>
      <c r="G60" s="69">
        <v>12.738402552722844</v>
      </c>
      <c r="H60" s="70">
        <v>0.37409803312056994</v>
      </c>
      <c r="I60" s="71">
        <f t="shared" si="0"/>
        <v>194437726.14531276</v>
      </c>
      <c r="J60" s="71">
        <f t="shared" si="1"/>
        <v>2430471.5768164094</v>
      </c>
      <c r="K60" s="72">
        <v>32.548931616354224</v>
      </c>
      <c r="L60" s="70">
        <v>1.5125367378892531</v>
      </c>
      <c r="M60" s="71">
        <v>29.340266025168862</v>
      </c>
      <c r="N60" s="71">
        <v>3.8542660296078628</v>
      </c>
    </row>
    <row r="61" spans="1:14" x14ac:dyDescent="0.3">
      <c r="A61" s="64" t="s">
        <v>552</v>
      </c>
      <c r="B61" s="65" t="s">
        <v>554</v>
      </c>
      <c r="C61" s="66" t="s">
        <v>493</v>
      </c>
      <c r="D61" s="65" t="s">
        <v>494</v>
      </c>
      <c r="E61" s="67">
        <v>20</v>
      </c>
      <c r="F61" s="68">
        <v>12.853515174247653</v>
      </c>
      <c r="G61" s="69">
        <v>12.738402552722844</v>
      </c>
      <c r="H61" s="70">
        <v>0.37409803312056994</v>
      </c>
      <c r="I61" s="71">
        <f t="shared" si="0"/>
        <v>194437726.14531276</v>
      </c>
      <c r="J61" s="71">
        <f t="shared" si="1"/>
        <v>2430471.5768164094</v>
      </c>
      <c r="K61" s="72">
        <v>30.406834850742058</v>
      </c>
      <c r="L61" s="70">
        <v>1.4829712153299803</v>
      </c>
      <c r="M61" s="71">
        <v>29.340266025168862</v>
      </c>
      <c r="N61" s="71">
        <v>3.8542660296078628</v>
      </c>
    </row>
    <row r="62" spans="1:14" x14ac:dyDescent="0.3">
      <c r="A62" s="64" t="s">
        <v>552</v>
      </c>
      <c r="B62" s="65" t="s">
        <v>555</v>
      </c>
      <c r="C62" s="66" t="s">
        <v>493</v>
      </c>
      <c r="D62" s="65" t="s">
        <v>494</v>
      </c>
      <c r="E62" s="67">
        <v>20</v>
      </c>
      <c r="F62" s="68">
        <v>12.320275650177161</v>
      </c>
      <c r="G62" s="69">
        <v>12.738402552722844</v>
      </c>
      <c r="H62" s="70">
        <v>0.37409803312056994</v>
      </c>
      <c r="I62" s="71">
        <f t="shared" si="0"/>
        <v>194437726.14531276</v>
      </c>
      <c r="J62" s="71">
        <f t="shared" si="1"/>
        <v>2430471.5768164094</v>
      </c>
      <c r="K62" s="72">
        <v>25.065031608410312</v>
      </c>
      <c r="L62" s="70">
        <v>1.3990682566191115</v>
      </c>
      <c r="M62" s="71">
        <v>29.340266025168862</v>
      </c>
      <c r="N62" s="71">
        <v>3.8542660296078628</v>
      </c>
    </row>
    <row r="63" spans="1:14" x14ac:dyDescent="0.3">
      <c r="A63" s="64" t="s">
        <v>407</v>
      </c>
      <c r="B63" s="65" t="s">
        <v>556</v>
      </c>
      <c r="C63" s="66" t="s">
        <v>493</v>
      </c>
      <c r="D63" s="65" t="s">
        <v>494</v>
      </c>
      <c r="E63" s="67">
        <v>21</v>
      </c>
      <c r="F63" s="68">
        <v>16.410205260593337</v>
      </c>
      <c r="G63" s="69">
        <v>16.659287688639154</v>
      </c>
      <c r="H63" s="70">
        <v>0.29809956730240067</v>
      </c>
      <c r="I63" s="71">
        <f t="shared" si="0"/>
        <v>50558973.458062239</v>
      </c>
      <c r="J63" s="71">
        <f t="shared" si="1"/>
        <v>631987.16822577803</v>
      </c>
      <c r="K63" s="72">
        <v>110.30652170854427</v>
      </c>
      <c r="L63" s="70">
        <v>2.042601190212654</v>
      </c>
      <c r="M63" s="71">
        <v>121.20014425134569</v>
      </c>
      <c r="N63" s="71">
        <v>13.334119655636121</v>
      </c>
    </row>
    <row r="64" spans="1:14" x14ac:dyDescent="0.3">
      <c r="A64" s="64" t="s">
        <v>407</v>
      </c>
      <c r="B64" s="65" t="s">
        <v>557</v>
      </c>
      <c r="C64" s="66" t="s">
        <v>493</v>
      </c>
      <c r="D64" s="65" t="s">
        <v>494</v>
      </c>
      <c r="E64" s="67">
        <v>21</v>
      </c>
      <c r="F64" s="68">
        <v>16.989575859030751</v>
      </c>
      <c r="G64" s="69">
        <v>16.659287688639154</v>
      </c>
      <c r="H64" s="70">
        <v>0.29809956730240067</v>
      </c>
      <c r="I64" s="71">
        <f t="shared" si="0"/>
        <v>50558973.458062239</v>
      </c>
      <c r="J64" s="71">
        <f t="shared" si="1"/>
        <v>631987.16822577803</v>
      </c>
      <c r="K64" s="72">
        <v>136.0700913018832</v>
      </c>
      <c r="L64" s="70">
        <v>2.1337626761953765</v>
      </c>
      <c r="M64" s="71">
        <v>121.20014425134569</v>
      </c>
      <c r="N64" s="71">
        <v>13.334119655636121</v>
      </c>
    </row>
    <row r="65" spans="1:14" x14ac:dyDescent="0.3">
      <c r="A65" s="64" t="s">
        <v>407</v>
      </c>
      <c r="B65" s="65" t="s">
        <v>558</v>
      </c>
      <c r="C65" s="66" t="s">
        <v>493</v>
      </c>
      <c r="D65" s="65" t="s">
        <v>494</v>
      </c>
      <c r="E65" s="67">
        <v>21</v>
      </c>
      <c r="F65" s="68">
        <v>16.578081946293377</v>
      </c>
      <c r="G65" s="69">
        <v>16.659287688639154</v>
      </c>
      <c r="H65" s="70">
        <v>0.29809956730240067</v>
      </c>
      <c r="I65" s="71">
        <f t="shared" si="0"/>
        <v>50558973.458062239</v>
      </c>
      <c r="J65" s="71">
        <f t="shared" si="1"/>
        <v>631987.16822577803</v>
      </c>
      <c r="K65" s="72">
        <v>117.2238197436096</v>
      </c>
      <c r="L65" s="70">
        <v>2.0690158687820279</v>
      </c>
      <c r="M65" s="71">
        <v>121.20014425134569</v>
      </c>
      <c r="N65" s="71">
        <v>13.334119655636121</v>
      </c>
    </row>
    <row r="66" spans="1:14" x14ac:dyDescent="0.3">
      <c r="A66" s="64" t="s">
        <v>404</v>
      </c>
      <c r="B66" s="65" t="s">
        <v>559</v>
      </c>
      <c r="C66" s="66" t="s">
        <v>493</v>
      </c>
      <c r="D66" s="65" t="s">
        <v>494</v>
      </c>
      <c r="E66" s="67">
        <v>22</v>
      </c>
      <c r="F66" s="68">
        <v>10.872292945314983</v>
      </c>
      <c r="G66" s="69">
        <v>10.805929698466365</v>
      </c>
      <c r="H66" s="70">
        <v>0.16949698478702863</v>
      </c>
      <c r="I66" s="71">
        <f t="shared" si="0"/>
        <v>377658004.09969217</v>
      </c>
      <c r="J66" s="71">
        <f t="shared" si="1"/>
        <v>4720725.0512461523</v>
      </c>
      <c r="K66" s="72">
        <v>14.833183532030581</v>
      </c>
      <c r="L66" s="70">
        <v>1.1712343703146841</v>
      </c>
      <c r="M66" s="71">
        <v>14.498817829714419</v>
      </c>
      <c r="N66" s="71">
        <v>0.876263486248259</v>
      </c>
    </row>
    <row r="67" spans="1:14" x14ac:dyDescent="0.3">
      <c r="A67" s="64" t="s">
        <v>404</v>
      </c>
      <c r="B67" s="65" t="s">
        <v>560</v>
      </c>
      <c r="C67" s="66" t="s">
        <v>493</v>
      </c>
      <c r="D67" s="65" t="s">
        <v>494</v>
      </c>
      <c r="E67" s="67">
        <v>22</v>
      </c>
      <c r="F67" s="68">
        <v>10.613292227069408</v>
      </c>
      <c r="G67" s="69">
        <v>10.805929698466365</v>
      </c>
      <c r="H67" s="70">
        <v>0.16949698478702863</v>
      </c>
      <c r="I67" s="71">
        <f t="shared" ref="I67:I80" si="2">2^(33.84814-0.49562*G67)</f>
        <v>377658004.09969217</v>
      </c>
      <c r="J67" s="71">
        <f t="shared" ref="J67:J80" si="3">I67/80</f>
        <v>4720725.0512461523</v>
      </c>
      <c r="K67" s="72">
        <v>13.504599682956497</v>
      </c>
      <c r="L67" s="70">
        <v>1.1304817149166737</v>
      </c>
      <c r="M67" s="71">
        <v>14.498817829714419</v>
      </c>
      <c r="N67" s="71">
        <v>0.876263486248259</v>
      </c>
    </row>
    <row r="68" spans="1:14" x14ac:dyDescent="0.3">
      <c r="A68" s="64" t="s">
        <v>404</v>
      </c>
      <c r="B68" s="65" t="s">
        <v>561</v>
      </c>
      <c r="C68" s="66" t="s">
        <v>493</v>
      </c>
      <c r="D68" s="65" t="s">
        <v>494</v>
      </c>
      <c r="E68" s="67">
        <v>22</v>
      </c>
      <c r="F68" s="68">
        <v>10.932203923014704</v>
      </c>
      <c r="G68" s="69">
        <v>10.805929698466365</v>
      </c>
      <c r="H68" s="70">
        <v>0.16949698478702863</v>
      </c>
      <c r="I68" s="71">
        <f t="shared" si="2"/>
        <v>377658004.09969217</v>
      </c>
      <c r="J68" s="71">
        <f t="shared" si="3"/>
        <v>4720725.0512461523</v>
      </c>
      <c r="K68" s="72">
        <v>15.158670274156181</v>
      </c>
      <c r="L68" s="70">
        <v>1.1806611064461245</v>
      </c>
      <c r="M68" s="71">
        <v>14.498817829714419</v>
      </c>
      <c r="N68" s="71">
        <v>0.876263486248259</v>
      </c>
    </row>
    <row r="69" spans="1:14" x14ac:dyDescent="0.3">
      <c r="A69" s="64" t="s">
        <v>562</v>
      </c>
      <c r="B69" s="65" t="s">
        <v>563</v>
      </c>
      <c r="C69" s="66" t="s">
        <v>493</v>
      </c>
      <c r="D69" s="65" t="s">
        <v>494</v>
      </c>
      <c r="E69" s="67">
        <v>23</v>
      </c>
      <c r="F69" s="68">
        <v>12.2751040247696</v>
      </c>
      <c r="G69" s="69">
        <v>12.208053259838501</v>
      </c>
      <c r="H69" s="70">
        <v>7.6665436722303817E-2</v>
      </c>
      <c r="I69" s="71">
        <f t="shared" si="2"/>
        <v>233295727.13305458</v>
      </c>
      <c r="J69" s="71">
        <f t="shared" si="3"/>
        <v>2916196.5891631823</v>
      </c>
      <c r="K69" s="72">
        <v>24.65816160487719</v>
      </c>
      <c r="L69" s="70">
        <v>1.391960694537925</v>
      </c>
      <c r="M69" s="71">
        <v>24.072539312205027</v>
      </c>
      <c r="N69" s="71">
        <v>0.66570609448271878</v>
      </c>
    </row>
    <row r="70" spans="1:14" x14ac:dyDescent="0.3">
      <c r="A70" s="64" t="s">
        <v>562</v>
      </c>
      <c r="B70" s="65" t="s">
        <v>564</v>
      </c>
      <c r="C70" s="66" t="s">
        <v>493</v>
      </c>
      <c r="D70" s="65" t="s">
        <v>494</v>
      </c>
      <c r="E70" s="67">
        <v>23</v>
      </c>
      <c r="F70" s="68">
        <v>12.124470556435476</v>
      </c>
      <c r="G70" s="69">
        <v>12.208053259838501</v>
      </c>
      <c r="H70" s="70">
        <v>7.6665436722303817E-2</v>
      </c>
      <c r="I70" s="71">
        <f t="shared" si="2"/>
        <v>233295727.13305458</v>
      </c>
      <c r="J70" s="71">
        <f t="shared" si="3"/>
        <v>2916196.5891631823</v>
      </c>
      <c r="K70" s="72">
        <v>23.348509541531495</v>
      </c>
      <c r="L70" s="70">
        <v>1.3682591624803684</v>
      </c>
      <c r="M70" s="71">
        <v>24.072539312205027</v>
      </c>
      <c r="N70" s="71">
        <v>0.66570609448271878</v>
      </c>
    </row>
    <row r="71" spans="1:14" x14ac:dyDescent="0.3">
      <c r="A71" s="64" t="s">
        <v>562</v>
      </c>
      <c r="B71" s="65" t="s">
        <v>565</v>
      </c>
      <c r="C71" s="66" t="s">
        <v>493</v>
      </c>
      <c r="D71" s="65" t="s">
        <v>494</v>
      </c>
      <c r="E71" s="67">
        <v>23</v>
      </c>
      <c r="F71" s="68">
        <v>12.224585198310427</v>
      </c>
      <c r="G71" s="69">
        <v>12.208053259838501</v>
      </c>
      <c r="H71" s="70">
        <v>7.6665436722303817E-2</v>
      </c>
      <c r="I71" s="71">
        <f t="shared" si="2"/>
        <v>233295727.13305458</v>
      </c>
      <c r="J71" s="71">
        <f t="shared" si="3"/>
        <v>2916196.5891631823</v>
      </c>
      <c r="K71" s="72">
        <v>24.210946790206403</v>
      </c>
      <c r="L71" s="70">
        <v>1.3840117732386006</v>
      </c>
      <c r="M71" s="71">
        <v>24.072539312205027</v>
      </c>
      <c r="N71" s="71">
        <v>0.66570609448271878</v>
      </c>
    </row>
    <row r="72" spans="1:14" x14ac:dyDescent="0.3">
      <c r="A72" s="64" t="s">
        <v>355</v>
      </c>
      <c r="B72" s="65" t="s">
        <v>566</v>
      </c>
      <c r="C72" s="66" t="s">
        <v>493</v>
      </c>
      <c r="D72" s="65" t="s">
        <v>494</v>
      </c>
      <c r="E72" s="67">
        <v>24</v>
      </c>
      <c r="F72" s="68">
        <v>12.224892229805869</v>
      </c>
      <c r="G72" s="69">
        <v>12.342113237803657</v>
      </c>
      <c r="H72" s="70">
        <v>0.10160374422386527</v>
      </c>
      <c r="I72" s="71">
        <f t="shared" si="2"/>
        <v>222795034.30283421</v>
      </c>
      <c r="J72" s="71">
        <f t="shared" si="3"/>
        <v>2784937.9287854275</v>
      </c>
      <c r="K72" s="72">
        <v>24.213640119711851</v>
      </c>
      <c r="L72" s="70">
        <v>1.3840600833313865</v>
      </c>
      <c r="M72" s="71">
        <v>25.275460275905903</v>
      </c>
      <c r="N72" s="71">
        <v>0.92040640147928598</v>
      </c>
    </row>
    <row r="73" spans="1:14" x14ac:dyDescent="0.3">
      <c r="A73" s="64" t="s">
        <v>355</v>
      </c>
      <c r="B73" s="65" t="s">
        <v>567</v>
      </c>
      <c r="C73" s="66" t="s">
        <v>493</v>
      </c>
      <c r="D73" s="65" t="s">
        <v>494</v>
      </c>
      <c r="E73" s="67">
        <v>24</v>
      </c>
      <c r="F73" s="68">
        <v>12.39651098696806</v>
      </c>
      <c r="G73" s="69">
        <v>12.342113237803657</v>
      </c>
      <c r="H73" s="70">
        <v>0.10160374422386527</v>
      </c>
      <c r="I73" s="71">
        <f t="shared" si="2"/>
        <v>222795034.30283421</v>
      </c>
      <c r="J73" s="71">
        <f t="shared" si="3"/>
        <v>2784937.9287854275</v>
      </c>
      <c r="K73" s="72">
        <v>25.766982401414921</v>
      </c>
      <c r="L73" s="70">
        <v>1.4110635608423416</v>
      </c>
      <c r="M73" s="71">
        <v>25.275460275905903</v>
      </c>
      <c r="N73" s="71">
        <v>0.92040640147928598</v>
      </c>
    </row>
    <row r="74" spans="1:14" x14ac:dyDescent="0.3">
      <c r="A74" s="64" t="s">
        <v>355</v>
      </c>
      <c r="B74" s="65" t="s">
        <v>568</v>
      </c>
      <c r="C74" s="66" t="s">
        <v>493</v>
      </c>
      <c r="D74" s="65" t="s">
        <v>494</v>
      </c>
      <c r="E74" s="67">
        <v>24</v>
      </c>
      <c r="F74" s="68">
        <v>12.404936496637042</v>
      </c>
      <c r="G74" s="69">
        <v>12.342113237803657</v>
      </c>
      <c r="H74" s="70">
        <v>0.10160374422386527</v>
      </c>
      <c r="I74" s="71">
        <f t="shared" si="2"/>
        <v>222795034.30283421</v>
      </c>
      <c r="J74" s="71">
        <f t="shared" si="3"/>
        <v>2784937.9287854275</v>
      </c>
      <c r="K74" s="72">
        <v>25.845758306590941</v>
      </c>
      <c r="L74" s="70">
        <v>1.4123892787570196</v>
      </c>
      <c r="M74" s="71">
        <v>25.275460275905903</v>
      </c>
      <c r="N74" s="71">
        <v>0.92040640147928598</v>
      </c>
    </row>
    <row r="75" spans="1:14" x14ac:dyDescent="0.3">
      <c r="A75" s="64" t="s">
        <v>314</v>
      </c>
      <c r="B75" s="65" t="s">
        <v>569</v>
      </c>
      <c r="C75" s="66" t="s">
        <v>493</v>
      </c>
      <c r="D75" s="65" t="s">
        <v>494</v>
      </c>
      <c r="E75" s="67">
        <v>25</v>
      </c>
      <c r="F75" s="68">
        <v>13.98779982272479</v>
      </c>
      <c r="G75" s="69">
        <v>13.463547989211854</v>
      </c>
      <c r="H75" s="70">
        <v>0.5498847728062779</v>
      </c>
      <c r="I75" s="71">
        <f t="shared" si="2"/>
        <v>151562368.0824272</v>
      </c>
      <c r="J75" s="71">
        <f t="shared" si="3"/>
        <v>1894529.60103034</v>
      </c>
      <c r="K75" s="72">
        <v>45.861267556259911</v>
      </c>
      <c r="L75" s="70">
        <v>1.661446053993606</v>
      </c>
      <c r="M75" s="71">
        <v>38.426863343494524</v>
      </c>
      <c r="N75" s="71">
        <v>7.5196691228336165</v>
      </c>
    </row>
    <row r="76" spans="1:14" x14ac:dyDescent="0.3">
      <c r="A76" s="64" t="s">
        <v>314</v>
      </c>
      <c r="B76" s="65" t="s">
        <v>570</v>
      </c>
      <c r="C76" s="66" t="s">
        <v>493</v>
      </c>
      <c r="D76" s="65" t="s">
        <v>494</v>
      </c>
      <c r="E76" s="67">
        <v>25</v>
      </c>
      <c r="F76" s="68">
        <v>13.51165307454569</v>
      </c>
      <c r="G76" s="69">
        <v>13.463547989211854</v>
      </c>
      <c r="H76" s="70">
        <v>0.5498847728062779</v>
      </c>
      <c r="I76" s="71">
        <f t="shared" si="2"/>
        <v>151562368.0824272</v>
      </c>
      <c r="J76" s="71">
        <f t="shared" si="3"/>
        <v>1894529.60103034</v>
      </c>
      <c r="K76" s="72">
        <v>38.594587133163074</v>
      </c>
      <c r="L76" s="70">
        <v>1.5865263994116918</v>
      </c>
      <c r="M76" s="71">
        <v>38.426863343494524</v>
      </c>
      <c r="N76" s="71">
        <v>7.5196691228336165</v>
      </c>
    </row>
    <row r="77" spans="1:14" x14ac:dyDescent="0.3">
      <c r="A77" s="64" t="s">
        <v>314</v>
      </c>
      <c r="B77" s="65" t="s">
        <v>571</v>
      </c>
      <c r="C77" s="66" t="s">
        <v>493</v>
      </c>
      <c r="D77" s="65" t="s">
        <v>494</v>
      </c>
      <c r="E77" s="67">
        <v>25</v>
      </c>
      <c r="F77" s="68">
        <v>12.89119107036508</v>
      </c>
      <c r="G77" s="69">
        <v>13.463547989211854</v>
      </c>
      <c r="H77" s="70">
        <v>0.5498847728062779</v>
      </c>
      <c r="I77" s="71">
        <f t="shared" si="2"/>
        <v>151562368.0824272</v>
      </c>
      <c r="J77" s="71">
        <f t="shared" si="3"/>
        <v>1894529.60103034</v>
      </c>
      <c r="K77" s="72">
        <v>30.824735341060595</v>
      </c>
      <c r="L77" s="70">
        <v>1.4888993564628901</v>
      </c>
      <c r="M77" s="71">
        <v>38.426863343494524</v>
      </c>
      <c r="N77" s="71">
        <v>7.5196691228336165</v>
      </c>
    </row>
    <row r="78" spans="1:14" x14ac:dyDescent="0.3">
      <c r="A78" s="64" t="s">
        <v>406</v>
      </c>
      <c r="B78" s="65" t="s">
        <v>572</v>
      </c>
      <c r="C78" s="66" t="s">
        <v>493</v>
      </c>
      <c r="D78" s="65" t="s">
        <v>494</v>
      </c>
      <c r="E78" s="67">
        <v>26</v>
      </c>
      <c r="F78" s="68">
        <v>9.760106419432871</v>
      </c>
      <c r="G78" s="69">
        <v>9.6879561692187366</v>
      </c>
      <c r="H78" s="70">
        <v>0.43876786641306437</v>
      </c>
      <c r="I78" s="71">
        <f t="shared" si="2"/>
        <v>554493444.53477597</v>
      </c>
      <c r="J78" s="71">
        <f t="shared" si="3"/>
        <v>6931168.0566846998</v>
      </c>
      <c r="K78" s="72">
        <v>9.9137183581208603</v>
      </c>
      <c r="L78" s="70">
        <v>0.99623657673864829</v>
      </c>
      <c r="M78" s="71">
        <v>9.7384175476871864</v>
      </c>
      <c r="N78" s="71">
        <v>1.5137354671107577</v>
      </c>
    </row>
    <row r="79" spans="1:14" x14ac:dyDescent="0.3">
      <c r="A79" s="64" t="s">
        <v>406</v>
      </c>
      <c r="B79" s="65" t="s">
        <v>573</v>
      </c>
      <c r="C79" s="66" t="s">
        <v>493</v>
      </c>
      <c r="D79" s="65" t="s">
        <v>494</v>
      </c>
      <c r="E79" s="67">
        <v>26</v>
      </c>
      <c r="F79" s="68">
        <v>10.08617702226735</v>
      </c>
      <c r="G79" s="69">
        <v>9.6879561692187366</v>
      </c>
      <c r="H79" s="70">
        <v>0.43876786641306437</v>
      </c>
      <c r="I79" s="71">
        <f t="shared" si="2"/>
        <v>554493444.53477597</v>
      </c>
      <c r="J79" s="71">
        <f t="shared" si="3"/>
        <v>6931168.0566846998</v>
      </c>
      <c r="K79" s="72">
        <v>11.1568704867947</v>
      </c>
      <c r="L79" s="70">
        <v>1.0475423916520095</v>
      </c>
      <c r="M79" s="71">
        <v>9.7384175476871864</v>
      </c>
      <c r="N79" s="71">
        <v>1.5137354671107577</v>
      </c>
    </row>
    <row r="80" spans="1:14" x14ac:dyDescent="0.3">
      <c r="A80" s="64" t="s">
        <v>406</v>
      </c>
      <c r="B80" s="65" t="s">
        <v>574</v>
      </c>
      <c r="C80" s="66" t="s">
        <v>493</v>
      </c>
      <c r="D80" s="65" t="s">
        <v>494</v>
      </c>
      <c r="E80" s="67">
        <v>26</v>
      </c>
      <c r="F80" s="68">
        <v>9.2175850659559853</v>
      </c>
      <c r="G80" s="69">
        <v>9.6879561692187366</v>
      </c>
      <c r="H80" s="70">
        <v>0.43876786641306437</v>
      </c>
      <c r="I80" s="71">
        <f t="shared" si="2"/>
        <v>554493444.53477597</v>
      </c>
      <c r="J80" s="71">
        <f t="shared" si="3"/>
        <v>6931168.0566846998</v>
      </c>
      <c r="K80" s="72">
        <v>8.1446637981459968</v>
      </c>
      <c r="L80" s="70">
        <v>0.91087316186447564</v>
      </c>
      <c r="M80" s="71">
        <v>9.7384175476871864</v>
      </c>
      <c r="N80" s="71">
        <v>1.5137354671107577</v>
      </c>
    </row>
    <row r="81" spans="1:14" x14ac:dyDescent="0.3">
      <c r="A81" s="73" t="s">
        <v>575</v>
      </c>
      <c r="B81" s="74" t="s">
        <v>576</v>
      </c>
      <c r="C81" s="75" t="s">
        <v>493</v>
      </c>
      <c r="D81" s="74" t="s">
        <v>577</v>
      </c>
      <c r="E81" s="76">
        <v>5</v>
      </c>
      <c r="F81" s="77">
        <v>9.1010150257587057</v>
      </c>
      <c r="G81" s="78">
        <v>9.1593230121665314</v>
      </c>
      <c r="H81" s="79">
        <v>6.5590231251511671E-2</v>
      </c>
      <c r="I81" s="80"/>
      <c r="J81" s="80">
        <v>821000000</v>
      </c>
      <c r="K81" s="81">
        <v>8.2100000000000009</v>
      </c>
      <c r="L81" s="79">
        <v>0.91434315711944081</v>
      </c>
      <c r="M81" s="82">
        <v>8.2100000000000009</v>
      </c>
      <c r="N81" s="82">
        <v>0</v>
      </c>
    </row>
    <row r="82" spans="1:14" x14ac:dyDescent="0.3">
      <c r="A82" s="73" t="s">
        <v>578</v>
      </c>
      <c r="B82" s="74" t="s">
        <v>579</v>
      </c>
      <c r="C82" s="75" t="s">
        <v>493</v>
      </c>
      <c r="D82" s="74" t="s">
        <v>577</v>
      </c>
      <c r="E82" s="76">
        <v>5</v>
      </c>
      <c r="F82" s="77">
        <v>9.1466175682454018</v>
      </c>
      <c r="G82" s="78">
        <v>9.1593230121665314</v>
      </c>
      <c r="H82" s="79">
        <v>6.5590231251511671E-2</v>
      </c>
      <c r="I82" s="80"/>
      <c r="J82" s="80">
        <v>821000000</v>
      </c>
      <c r="K82" s="81">
        <v>8.2100000000000009</v>
      </c>
      <c r="L82" s="79">
        <v>0.91434315711944081</v>
      </c>
      <c r="M82" s="82">
        <v>8.2100000000000009</v>
      </c>
      <c r="N82" s="82">
        <v>0</v>
      </c>
    </row>
    <row r="83" spans="1:14" x14ac:dyDescent="0.3">
      <c r="A83" s="73" t="s">
        <v>578</v>
      </c>
      <c r="B83" s="74" t="s">
        <v>580</v>
      </c>
      <c r="C83" s="75" t="s">
        <v>493</v>
      </c>
      <c r="D83" s="74" t="s">
        <v>577</v>
      </c>
      <c r="E83" s="76">
        <v>5</v>
      </c>
      <c r="F83" s="77">
        <v>9.2303364424954868</v>
      </c>
      <c r="G83" s="78">
        <v>9.1593230121665314</v>
      </c>
      <c r="H83" s="79">
        <v>6.5590231251511671E-2</v>
      </c>
      <c r="I83" s="80"/>
      <c r="J83" s="80">
        <v>821000000</v>
      </c>
      <c r="K83" s="81">
        <v>8.2100000000000009</v>
      </c>
      <c r="L83" s="79">
        <v>0.91434315711944081</v>
      </c>
      <c r="M83" s="82">
        <v>8.2100000000000009</v>
      </c>
      <c r="N83" s="82">
        <v>0</v>
      </c>
    </row>
    <row r="84" spans="1:14" x14ac:dyDescent="0.3">
      <c r="A84" s="73" t="s">
        <v>581</v>
      </c>
      <c r="B84" s="74" t="s">
        <v>582</v>
      </c>
      <c r="C84" s="75" t="s">
        <v>493</v>
      </c>
      <c r="D84" s="74" t="s">
        <v>577</v>
      </c>
      <c r="E84" s="76">
        <v>4</v>
      </c>
      <c r="F84" s="77">
        <v>13.063729728668845</v>
      </c>
      <c r="G84" s="78">
        <v>13.234483700433829</v>
      </c>
      <c r="H84" s="79">
        <v>0.17747985955433768</v>
      </c>
      <c r="I84" s="80"/>
      <c r="J84" s="80">
        <v>82100000</v>
      </c>
      <c r="K84" s="81">
        <v>82.1</v>
      </c>
      <c r="L84" s="79">
        <v>1.9143431571194407</v>
      </c>
      <c r="M84" s="82">
        <v>82.1</v>
      </c>
      <c r="N84" s="82">
        <v>0</v>
      </c>
    </row>
    <row r="85" spans="1:14" x14ac:dyDescent="0.3">
      <c r="A85" s="73" t="s">
        <v>581</v>
      </c>
      <c r="B85" s="74" t="s">
        <v>583</v>
      </c>
      <c r="C85" s="75" t="s">
        <v>493</v>
      </c>
      <c r="D85" s="74" t="s">
        <v>577</v>
      </c>
      <c r="E85" s="76">
        <v>4</v>
      </c>
      <c r="F85" s="77">
        <v>13.418000440709175</v>
      </c>
      <c r="G85" s="78">
        <v>13.234483700433829</v>
      </c>
      <c r="H85" s="79">
        <v>0.17747985955433768</v>
      </c>
      <c r="I85" s="80"/>
      <c r="J85" s="80">
        <v>82100000</v>
      </c>
      <c r="K85" s="81">
        <v>82.1</v>
      </c>
      <c r="L85" s="79">
        <v>1.9143431571194407</v>
      </c>
      <c r="M85" s="82">
        <v>82.1</v>
      </c>
      <c r="N85" s="82">
        <v>0</v>
      </c>
    </row>
    <row r="86" spans="1:14" x14ac:dyDescent="0.3">
      <c r="A86" s="73" t="s">
        <v>581</v>
      </c>
      <c r="B86" s="74" t="s">
        <v>584</v>
      </c>
      <c r="C86" s="75" t="s">
        <v>493</v>
      </c>
      <c r="D86" s="74" t="s">
        <v>577</v>
      </c>
      <c r="E86" s="76">
        <v>4</v>
      </c>
      <c r="F86" s="77">
        <v>13.221720931923471</v>
      </c>
      <c r="G86" s="78">
        <v>13.234483700433829</v>
      </c>
      <c r="H86" s="79">
        <v>0.17747985955433768</v>
      </c>
      <c r="I86" s="80"/>
      <c r="J86" s="80">
        <v>82100000</v>
      </c>
      <c r="K86" s="81">
        <v>82.1</v>
      </c>
      <c r="L86" s="79">
        <v>1.9143431571194407</v>
      </c>
      <c r="M86" s="82">
        <v>82.1</v>
      </c>
      <c r="N86" s="82">
        <v>0</v>
      </c>
    </row>
    <row r="87" spans="1:14" x14ac:dyDescent="0.3">
      <c r="A87" s="73" t="s">
        <v>585</v>
      </c>
      <c r="B87" s="74" t="s">
        <v>586</v>
      </c>
      <c r="C87" s="75" t="s">
        <v>493</v>
      </c>
      <c r="D87" s="74" t="s">
        <v>577</v>
      </c>
      <c r="E87" s="76">
        <v>3</v>
      </c>
      <c r="F87" s="77">
        <v>24.900596736915098</v>
      </c>
      <c r="G87" s="78">
        <v>25.287121653065327</v>
      </c>
      <c r="H87" s="79">
        <v>0.50764359077845145</v>
      </c>
      <c r="I87" s="80"/>
      <c r="J87" s="80">
        <v>8210000</v>
      </c>
      <c r="K87" s="81">
        <v>821</v>
      </c>
      <c r="L87" s="79">
        <v>2.9143431571194407</v>
      </c>
      <c r="M87" s="82">
        <v>821</v>
      </c>
      <c r="N87" s="82">
        <v>0</v>
      </c>
    </row>
    <row r="88" spans="1:14" x14ac:dyDescent="0.3">
      <c r="A88" s="73" t="s">
        <v>587</v>
      </c>
      <c r="B88" s="74" t="s">
        <v>588</v>
      </c>
      <c r="C88" s="75" t="s">
        <v>493</v>
      </c>
      <c r="D88" s="74" t="s">
        <v>577</v>
      </c>
      <c r="E88" s="76">
        <v>3</v>
      </c>
      <c r="F88" s="77">
        <v>25.862026459622282</v>
      </c>
      <c r="G88" s="78">
        <v>25.287121653065327</v>
      </c>
      <c r="H88" s="79">
        <v>0.50764359077845145</v>
      </c>
      <c r="I88" s="80"/>
      <c r="J88" s="80">
        <v>8210000</v>
      </c>
      <c r="K88" s="81">
        <v>821</v>
      </c>
      <c r="L88" s="79">
        <v>2.9143431571194407</v>
      </c>
      <c r="M88" s="82">
        <v>821</v>
      </c>
      <c r="N88" s="82">
        <v>0</v>
      </c>
    </row>
    <row r="89" spans="1:14" x14ac:dyDescent="0.3">
      <c r="A89" s="73" t="s">
        <v>585</v>
      </c>
      <c r="B89" s="74" t="s">
        <v>589</v>
      </c>
      <c r="C89" s="75" t="s">
        <v>493</v>
      </c>
      <c r="D89" s="74" t="s">
        <v>577</v>
      </c>
      <c r="E89" s="76">
        <v>3</v>
      </c>
      <c r="F89" s="77">
        <v>25.098741762658605</v>
      </c>
      <c r="G89" s="78">
        <v>25.287121653065327</v>
      </c>
      <c r="H89" s="79">
        <v>0.50764359077845145</v>
      </c>
      <c r="I89" s="80"/>
      <c r="J89" s="80">
        <v>8210000</v>
      </c>
      <c r="K89" s="81">
        <v>821</v>
      </c>
      <c r="L89" s="79">
        <v>2.9143431571194407</v>
      </c>
      <c r="M89" s="82">
        <v>821</v>
      </c>
      <c r="N89" s="82">
        <v>0</v>
      </c>
    </row>
    <row r="90" spans="1:14" x14ac:dyDescent="0.3">
      <c r="A90" s="73" t="s">
        <v>590</v>
      </c>
      <c r="B90" s="74" t="s">
        <v>591</v>
      </c>
      <c r="C90" s="75" t="s">
        <v>493</v>
      </c>
      <c r="D90" s="74" t="s">
        <v>577</v>
      </c>
      <c r="E90" s="76">
        <v>2</v>
      </c>
      <c r="F90" s="77">
        <v>31.007836819884524</v>
      </c>
      <c r="G90" s="78">
        <v>29.035714448338528</v>
      </c>
      <c r="H90" s="79">
        <v>1.7092588376943318</v>
      </c>
      <c r="I90" s="80"/>
      <c r="J90" s="80">
        <v>821000</v>
      </c>
      <c r="K90" s="81">
        <v>8210</v>
      </c>
      <c r="L90" s="79">
        <v>3.9143431571194407</v>
      </c>
      <c r="M90" s="82">
        <v>8210</v>
      </c>
      <c r="N90" s="82">
        <v>0</v>
      </c>
    </row>
    <row r="91" spans="1:14" x14ac:dyDescent="0.3">
      <c r="A91" s="73" t="s">
        <v>590</v>
      </c>
      <c r="B91" s="74" t="s">
        <v>592</v>
      </c>
      <c r="C91" s="75" t="s">
        <v>493</v>
      </c>
      <c r="D91" s="74" t="s">
        <v>577</v>
      </c>
      <c r="E91" s="76">
        <v>2</v>
      </c>
      <c r="F91" s="77">
        <v>28.117592853173839</v>
      </c>
      <c r="G91" s="78">
        <v>29.035714448338528</v>
      </c>
      <c r="H91" s="79">
        <v>1.7092588376943318</v>
      </c>
      <c r="I91" s="80"/>
      <c r="J91" s="80">
        <v>821000</v>
      </c>
      <c r="K91" s="81">
        <v>8210</v>
      </c>
      <c r="L91" s="79">
        <v>3.9143431571194407</v>
      </c>
      <c r="M91" s="82">
        <v>8210</v>
      </c>
      <c r="N91" s="82">
        <v>0</v>
      </c>
    </row>
    <row r="92" spans="1:14" x14ac:dyDescent="0.3">
      <c r="A92" s="73" t="s">
        <v>593</v>
      </c>
      <c r="B92" s="74" t="s">
        <v>594</v>
      </c>
      <c r="C92" s="75" t="s">
        <v>493</v>
      </c>
      <c r="D92" s="74" t="s">
        <v>577</v>
      </c>
      <c r="E92" s="76">
        <v>2</v>
      </c>
      <c r="F92" s="77">
        <v>27.98171367195722</v>
      </c>
      <c r="G92" s="78">
        <v>29.035714448338528</v>
      </c>
      <c r="H92" s="79">
        <v>1.7092588376943318</v>
      </c>
      <c r="I92" s="80"/>
      <c r="J92" s="80">
        <v>821000</v>
      </c>
      <c r="K92" s="81">
        <v>8210</v>
      </c>
      <c r="L92" s="79">
        <v>3.9143431571194407</v>
      </c>
      <c r="M92" s="82">
        <v>8210</v>
      </c>
      <c r="N92" s="82">
        <v>0</v>
      </c>
    </row>
    <row r="93" spans="1:14" x14ac:dyDescent="0.3">
      <c r="A93" s="73" t="s">
        <v>595</v>
      </c>
      <c r="B93" s="74" t="s">
        <v>596</v>
      </c>
      <c r="C93" s="75" t="s">
        <v>493</v>
      </c>
      <c r="D93" s="74" t="s">
        <v>577</v>
      </c>
      <c r="E93" s="76">
        <v>1</v>
      </c>
      <c r="F93" s="77">
        <v>33.276281755356074</v>
      </c>
      <c r="G93" s="78">
        <v>33.035866171326582</v>
      </c>
      <c r="H93" s="79">
        <v>0.20895593029639031</v>
      </c>
      <c r="I93" s="80"/>
      <c r="J93" s="80">
        <v>82100</v>
      </c>
      <c r="K93" s="81">
        <v>82100</v>
      </c>
      <c r="L93" s="79">
        <v>4.9143431571194407</v>
      </c>
      <c r="M93" s="82">
        <v>82100</v>
      </c>
      <c r="N93" s="82">
        <v>0</v>
      </c>
    </row>
    <row r="94" spans="1:14" x14ac:dyDescent="0.3">
      <c r="A94" s="73" t="s">
        <v>595</v>
      </c>
      <c r="B94" s="74" t="s">
        <v>597</v>
      </c>
      <c r="C94" s="75" t="s">
        <v>493</v>
      </c>
      <c r="D94" s="74" t="s">
        <v>577</v>
      </c>
      <c r="E94" s="76">
        <v>1</v>
      </c>
      <c r="F94" s="77">
        <v>32.933345691794251</v>
      </c>
      <c r="G94" s="78">
        <v>33.035866171326582</v>
      </c>
      <c r="H94" s="79">
        <v>0.20895593029639031</v>
      </c>
      <c r="I94" s="80"/>
      <c r="J94" s="80">
        <v>82100</v>
      </c>
      <c r="K94" s="81">
        <v>82100</v>
      </c>
      <c r="L94" s="79">
        <v>4.9143431571194407</v>
      </c>
      <c r="M94" s="82">
        <v>82100</v>
      </c>
      <c r="N94" s="82">
        <v>0</v>
      </c>
    </row>
    <row r="95" spans="1:14" x14ac:dyDescent="0.3">
      <c r="A95" s="73" t="s">
        <v>598</v>
      </c>
      <c r="B95" s="74" t="s">
        <v>599</v>
      </c>
      <c r="C95" s="75" t="s">
        <v>493</v>
      </c>
      <c r="D95" s="74" t="s">
        <v>577</v>
      </c>
      <c r="E95" s="76">
        <v>1</v>
      </c>
      <c r="F95" s="77">
        <v>32.897971066829435</v>
      </c>
      <c r="G95" s="78">
        <v>33.035866171326582</v>
      </c>
      <c r="H95" s="79">
        <v>0.20895593029639031</v>
      </c>
      <c r="I95" s="80"/>
      <c r="J95" s="80">
        <v>82100</v>
      </c>
      <c r="K95" s="81">
        <v>82100</v>
      </c>
      <c r="L95" s="79">
        <v>4.9143431571194407</v>
      </c>
      <c r="M95" s="82">
        <v>82100</v>
      </c>
      <c r="N95" s="82">
        <v>0</v>
      </c>
    </row>
    <row r="96" spans="1:14" x14ac:dyDescent="0.3">
      <c r="A96" s="64" t="s">
        <v>600</v>
      </c>
      <c r="B96" s="65" t="s">
        <v>601</v>
      </c>
      <c r="C96" s="66" t="s">
        <v>493</v>
      </c>
      <c r="D96" s="65" t="s">
        <v>602</v>
      </c>
      <c r="E96" s="67">
        <v>1</v>
      </c>
      <c r="F96" s="68">
        <v>36.654340215725831</v>
      </c>
      <c r="G96" s="69">
        <v>35.826718379841644</v>
      </c>
      <c r="H96" s="70">
        <v>0.79656197237117687</v>
      </c>
      <c r="I96" s="71"/>
      <c r="J96" s="71"/>
      <c r="K96" s="72">
        <v>0</v>
      </c>
      <c r="L96" s="70" t="e">
        <v>#NUM!</v>
      </c>
      <c r="M96" s="71">
        <v>0</v>
      </c>
      <c r="N96" s="71">
        <v>0</v>
      </c>
    </row>
    <row r="97" spans="1:14" x14ac:dyDescent="0.3">
      <c r="A97" s="64" t="s">
        <v>600</v>
      </c>
      <c r="B97" s="65" t="s">
        <v>603</v>
      </c>
      <c r="C97" s="66" t="s">
        <v>493</v>
      </c>
      <c r="D97" s="65" t="s">
        <v>602</v>
      </c>
      <c r="E97" s="67">
        <v>1</v>
      </c>
      <c r="F97" s="68">
        <v>35.065355237904903</v>
      </c>
      <c r="G97" s="69">
        <v>35.826718379841644</v>
      </c>
      <c r="H97" s="70">
        <v>0.79656197237117687</v>
      </c>
      <c r="I97" s="71"/>
      <c r="J97" s="71"/>
      <c r="K97" s="72">
        <v>0</v>
      </c>
      <c r="L97" s="70" t="e">
        <v>#NUM!</v>
      </c>
      <c r="M97" s="71">
        <v>0</v>
      </c>
      <c r="N97" s="71">
        <v>0</v>
      </c>
    </row>
    <row r="98" spans="1:14" x14ac:dyDescent="0.3">
      <c r="A98" s="64" t="s">
        <v>600</v>
      </c>
      <c r="B98" s="65" t="s">
        <v>604</v>
      </c>
      <c r="C98" s="66" t="s">
        <v>493</v>
      </c>
      <c r="D98" s="65" t="s">
        <v>602</v>
      </c>
      <c r="E98" s="67">
        <v>1</v>
      </c>
      <c r="F98" s="68">
        <v>35.760459685894205</v>
      </c>
      <c r="G98" s="69">
        <v>35.826718379841644</v>
      </c>
      <c r="H98" s="70">
        <v>0.79656197237117687</v>
      </c>
      <c r="I98" s="71"/>
      <c r="J98" s="71"/>
      <c r="K98" s="72">
        <v>0</v>
      </c>
      <c r="L98" s="70" t="e">
        <v>#NUM!</v>
      </c>
      <c r="M98" s="71">
        <v>0</v>
      </c>
      <c r="N98" s="71">
        <v>0</v>
      </c>
    </row>
    <row r="99" spans="1:14" x14ac:dyDescent="0.3">
      <c r="A99" s="47"/>
    </row>
    <row r="100" spans="1:14" x14ac:dyDescent="0.3">
      <c r="A100" s="160" t="s">
        <v>605</v>
      </c>
      <c r="B100" s="160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</row>
    <row r="101" spans="1:14" x14ac:dyDescent="0.3">
      <c r="A101" s="83" t="s">
        <v>405</v>
      </c>
      <c r="B101" s="65" t="s">
        <v>492</v>
      </c>
      <c r="C101" s="66" t="s">
        <v>493</v>
      </c>
      <c r="D101" s="65" t="s">
        <v>494</v>
      </c>
      <c r="E101" s="67">
        <v>1</v>
      </c>
      <c r="F101" s="68">
        <v>17.772062682421076</v>
      </c>
      <c r="G101" s="69">
        <v>17.539435529086422</v>
      </c>
      <c r="H101" s="70">
        <v>0.62298375872505307</v>
      </c>
      <c r="I101" s="71">
        <f>2^(36.53406-0.57909*G101)</f>
        <v>87159119.085264996</v>
      </c>
      <c r="J101" s="71">
        <f t="shared" ref="J101:J164" si="4">I101/80</f>
        <v>1089488.9885658124</v>
      </c>
      <c r="K101" s="72">
        <v>87532800.670763701</v>
      </c>
      <c r="L101" s="70">
        <v>7.9421708242335098</v>
      </c>
      <c r="M101" s="71">
        <v>98779853.119224548</v>
      </c>
      <c r="N101" s="71">
        <v>27070552.204633731</v>
      </c>
    </row>
    <row r="102" spans="1:14" x14ac:dyDescent="0.3">
      <c r="A102" s="83" t="s">
        <v>405</v>
      </c>
      <c r="B102" s="65" t="s">
        <v>495</v>
      </c>
      <c r="C102" s="66" t="s">
        <v>493</v>
      </c>
      <c r="D102" s="65" t="s">
        <v>494</v>
      </c>
      <c r="E102" s="67">
        <v>1</v>
      </c>
      <c r="F102" s="68">
        <v>18.012632104395941</v>
      </c>
      <c r="G102" s="69">
        <v>17.539435529086422</v>
      </c>
      <c r="H102" s="70">
        <v>0.62298375872505307</v>
      </c>
      <c r="I102" s="71">
        <f>2^(36.53406-0.57909*G102)</f>
        <v>87159119.085264996</v>
      </c>
      <c r="J102" s="71">
        <f t="shared" si="4"/>
        <v>1089488.9885658124</v>
      </c>
      <c r="K102" s="72">
        <v>79145852.641895726</v>
      </c>
      <c r="L102" s="70">
        <v>7.8984281621303971</v>
      </c>
      <c r="M102" s="71">
        <v>98779853.119224548</v>
      </c>
      <c r="N102" s="71">
        <v>27070552.204633731</v>
      </c>
    </row>
    <row r="103" spans="1:14" x14ac:dyDescent="0.3">
      <c r="A103" s="83" t="s">
        <v>405</v>
      </c>
      <c r="B103" s="65" t="s">
        <v>496</v>
      </c>
      <c r="C103" s="66" t="s">
        <v>493</v>
      </c>
      <c r="D103" s="65" t="s">
        <v>494</v>
      </c>
      <c r="E103" s="67">
        <v>1</v>
      </c>
      <c r="F103" s="68">
        <v>16.833611800442259</v>
      </c>
      <c r="G103" s="69">
        <v>17.539435529086422</v>
      </c>
      <c r="H103" s="70">
        <v>0.62298375872505307</v>
      </c>
      <c r="I103" s="71">
        <f t="shared" ref="I103:I166" si="5">2^(36.53406-0.57909*G103)</f>
        <v>87159119.085264996</v>
      </c>
      <c r="J103" s="71">
        <f t="shared" si="4"/>
        <v>1089488.9885658124</v>
      </c>
      <c r="K103" s="72">
        <v>129660906.04501422</v>
      </c>
      <c r="L103" s="70">
        <v>8.1128090520422607</v>
      </c>
      <c r="M103" s="71">
        <v>98779853.119224548</v>
      </c>
      <c r="N103" s="71">
        <v>27070552.204633731</v>
      </c>
    </row>
    <row r="104" spans="1:14" x14ac:dyDescent="0.3">
      <c r="A104" s="83" t="s">
        <v>357</v>
      </c>
      <c r="B104" s="65" t="s">
        <v>497</v>
      </c>
      <c r="C104" s="66" t="s">
        <v>493</v>
      </c>
      <c r="D104" s="65" t="s">
        <v>494</v>
      </c>
      <c r="E104" s="67">
        <v>2</v>
      </c>
      <c r="F104" s="68">
        <v>17.368023546486111</v>
      </c>
      <c r="G104" s="69">
        <v>16.745818947221224</v>
      </c>
      <c r="H104" s="70">
        <v>0.54393484643973544</v>
      </c>
      <c r="I104" s="71">
        <f t="shared" si="5"/>
        <v>119855735.35931203</v>
      </c>
      <c r="J104" s="71">
        <f t="shared" si="4"/>
        <v>1498196.6919914004</v>
      </c>
      <c r="K104" s="72">
        <v>103666188.91842684</v>
      </c>
      <c r="L104" s="70">
        <v>8.0156371328547404</v>
      </c>
      <c r="M104" s="71">
        <v>136757189.90149748</v>
      </c>
      <c r="N104" s="71">
        <v>29050823.526525844</v>
      </c>
    </row>
    <row r="105" spans="1:14" x14ac:dyDescent="0.3">
      <c r="A105" s="83" t="s">
        <v>357</v>
      </c>
      <c r="B105" s="65" t="s">
        <v>498</v>
      </c>
      <c r="C105" s="66" t="s">
        <v>493</v>
      </c>
      <c r="D105" s="65" t="s">
        <v>494</v>
      </c>
      <c r="E105" s="67">
        <v>2</v>
      </c>
      <c r="F105" s="68">
        <v>16.360479226690462</v>
      </c>
      <c r="G105" s="69">
        <v>16.745818947221224</v>
      </c>
      <c r="H105" s="70">
        <v>0.54393484643973544</v>
      </c>
      <c r="I105" s="71">
        <f t="shared" si="5"/>
        <v>119855735.35931203</v>
      </c>
      <c r="J105" s="71">
        <f t="shared" si="4"/>
        <v>1498196.6919914004</v>
      </c>
      <c r="K105" s="72">
        <v>158066049.29439235</v>
      </c>
      <c r="L105" s="70">
        <v>8.1988385986642047</v>
      </c>
      <c r="M105" s="71">
        <v>136757189.90149748</v>
      </c>
      <c r="N105" s="71">
        <v>29050823.526525844</v>
      </c>
    </row>
    <row r="106" spans="1:14" x14ac:dyDescent="0.3">
      <c r="A106" s="83" t="s">
        <v>357</v>
      </c>
      <c r="B106" s="65" t="s">
        <v>499</v>
      </c>
      <c r="C106" s="66" t="s">
        <v>493</v>
      </c>
      <c r="D106" s="65" t="s">
        <v>494</v>
      </c>
      <c r="E106" s="67">
        <v>2</v>
      </c>
      <c r="F106" s="68">
        <v>16.508954068487096</v>
      </c>
      <c r="G106" s="69">
        <v>16.745818947221224</v>
      </c>
      <c r="H106" s="70">
        <v>0.54393484643973544</v>
      </c>
      <c r="I106" s="71">
        <f t="shared" si="5"/>
        <v>119855735.35931203</v>
      </c>
      <c r="J106" s="71">
        <f t="shared" si="4"/>
        <v>1498196.6919914004</v>
      </c>
      <c r="K106" s="72">
        <v>148539331.49167323</v>
      </c>
      <c r="L106" s="70">
        <v>8.1718414650210036</v>
      </c>
      <c r="M106" s="71">
        <v>136757189.90149748</v>
      </c>
      <c r="N106" s="71">
        <v>29050823.526525844</v>
      </c>
    </row>
    <row r="107" spans="1:14" x14ac:dyDescent="0.3">
      <c r="A107" s="83" t="s">
        <v>606</v>
      </c>
      <c r="B107" s="65" t="s">
        <v>500</v>
      </c>
      <c r="C107" s="66" t="s">
        <v>493</v>
      </c>
      <c r="D107" s="65" t="s">
        <v>494</v>
      </c>
      <c r="E107" s="67">
        <v>3</v>
      </c>
      <c r="F107" s="68">
        <v>17.264193758274558</v>
      </c>
      <c r="G107" s="69">
        <v>16.768091431395266</v>
      </c>
      <c r="H107" s="70">
        <v>0.69202516902900413</v>
      </c>
      <c r="I107" s="71">
        <f t="shared" si="5"/>
        <v>118788993.97404684</v>
      </c>
      <c r="J107" s="71">
        <f t="shared" si="4"/>
        <v>1484862.4246755855</v>
      </c>
      <c r="K107" s="72">
        <v>108272077.62122966</v>
      </c>
      <c r="L107" s="70">
        <v>8.0345164704891392</v>
      </c>
      <c r="M107" s="71">
        <v>137211854.17818511</v>
      </c>
      <c r="N107" s="71">
        <v>42135792.346542142</v>
      </c>
    </row>
    <row r="108" spans="1:14" x14ac:dyDescent="0.3">
      <c r="A108" s="83" t="s">
        <v>606</v>
      </c>
      <c r="B108" s="65" t="s">
        <v>501</v>
      </c>
      <c r="C108" s="66" t="s">
        <v>493</v>
      </c>
      <c r="D108" s="65" t="s">
        <v>494</v>
      </c>
      <c r="E108" s="67">
        <v>3</v>
      </c>
      <c r="F108" s="68">
        <v>17.062544365192068</v>
      </c>
      <c r="G108" s="69">
        <v>16.768091431395266</v>
      </c>
      <c r="H108" s="70">
        <v>0.69202516902900413</v>
      </c>
      <c r="I108" s="71">
        <f t="shared" si="5"/>
        <v>118788993.97404684</v>
      </c>
      <c r="J108" s="71">
        <f t="shared" si="4"/>
        <v>1484862.4246755855</v>
      </c>
      <c r="K108" s="72">
        <v>117810043.41017215</v>
      </c>
      <c r="L108" s="70">
        <v>8.0711823160171985</v>
      </c>
      <c r="M108" s="71">
        <v>137211854.17818511</v>
      </c>
      <c r="N108" s="71">
        <v>42135792.346542142</v>
      </c>
    </row>
    <row r="109" spans="1:14" x14ac:dyDescent="0.3">
      <c r="A109" s="83" t="s">
        <v>606</v>
      </c>
      <c r="B109" s="65" t="s">
        <v>502</v>
      </c>
      <c r="C109" s="66" t="s">
        <v>493</v>
      </c>
      <c r="D109" s="65" t="s">
        <v>494</v>
      </c>
      <c r="E109" s="67">
        <v>3</v>
      </c>
      <c r="F109" s="68">
        <v>15.977536170719169</v>
      </c>
      <c r="G109" s="69">
        <v>16.768091431395266</v>
      </c>
      <c r="H109" s="70">
        <v>0.69202516902900413</v>
      </c>
      <c r="I109" s="71">
        <f t="shared" si="5"/>
        <v>118788993.97404684</v>
      </c>
      <c r="J109" s="71">
        <f t="shared" si="4"/>
        <v>1484862.4246755855</v>
      </c>
      <c r="K109" s="72">
        <v>185553441.50315353</v>
      </c>
      <c r="L109" s="70">
        <v>8.2684690137210097</v>
      </c>
      <c r="M109" s="71">
        <v>137211854.17818511</v>
      </c>
      <c r="N109" s="71">
        <v>42135792.346542142</v>
      </c>
    </row>
    <row r="110" spans="1:14" x14ac:dyDescent="0.3">
      <c r="A110" s="83" t="s">
        <v>356</v>
      </c>
      <c r="B110" s="65" t="s">
        <v>503</v>
      </c>
      <c r="C110" s="66" t="s">
        <v>493</v>
      </c>
      <c r="D110" s="65" t="s">
        <v>494</v>
      </c>
      <c r="E110" s="67">
        <v>4</v>
      </c>
      <c r="F110" s="68">
        <v>18.384277247057888</v>
      </c>
      <c r="G110" s="69">
        <v>17.691827242378206</v>
      </c>
      <c r="H110" s="70">
        <v>0.80560658862829038</v>
      </c>
      <c r="I110" s="71">
        <f t="shared" si="5"/>
        <v>81987450.448047638</v>
      </c>
      <c r="J110" s="71">
        <f t="shared" si="4"/>
        <v>1024843.1306005955</v>
      </c>
      <c r="K110" s="72">
        <v>67741068.572974011</v>
      </c>
      <c r="L110" s="70">
        <v>7.8308520430863773</v>
      </c>
      <c r="M110" s="71">
        <v>94119886.174901605</v>
      </c>
      <c r="N110" s="71">
        <v>32966903.426484488</v>
      </c>
    </row>
    <row r="111" spans="1:14" x14ac:dyDescent="0.3">
      <c r="A111" s="83" t="s">
        <v>356</v>
      </c>
      <c r="B111" s="65" t="s">
        <v>504</v>
      </c>
      <c r="C111" s="66" t="s">
        <v>493</v>
      </c>
      <c r="D111" s="65" t="s">
        <v>494</v>
      </c>
      <c r="E111" s="67">
        <v>4</v>
      </c>
      <c r="F111" s="68">
        <v>17.883549002186477</v>
      </c>
      <c r="G111" s="69">
        <v>17.691827242378206</v>
      </c>
      <c r="H111" s="70">
        <v>0.80560658862829038</v>
      </c>
      <c r="I111" s="71">
        <f t="shared" si="5"/>
        <v>81987450.448047638</v>
      </c>
      <c r="J111" s="71">
        <f t="shared" si="4"/>
        <v>1024843.1306005955</v>
      </c>
      <c r="K111" s="72">
        <v>83540929.277434856</v>
      </c>
      <c r="L111" s="70">
        <v>7.9218993018821484</v>
      </c>
      <c r="M111" s="71">
        <v>94119886.174901605</v>
      </c>
      <c r="N111" s="71">
        <v>32966903.426484488</v>
      </c>
    </row>
    <row r="112" spans="1:14" x14ac:dyDescent="0.3">
      <c r="A112" s="83" t="s">
        <v>356</v>
      </c>
      <c r="B112" s="65" t="s">
        <v>505</v>
      </c>
      <c r="C112" s="66" t="s">
        <v>493</v>
      </c>
      <c r="D112" s="65" t="s">
        <v>494</v>
      </c>
      <c r="E112" s="67">
        <v>4</v>
      </c>
      <c r="F112" s="68">
        <v>16.807655477890247</v>
      </c>
      <c r="G112" s="69">
        <v>17.691827242378206</v>
      </c>
      <c r="H112" s="70">
        <v>0.80560658862829038</v>
      </c>
      <c r="I112" s="71">
        <f t="shared" si="5"/>
        <v>81987450.448047638</v>
      </c>
      <c r="J112" s="71">
        <f t="shared" si="4"/>
        <v>1024843.1306005955</v>
      </c>
      <c r="K112" s="72">
        <v>131077660.67429598</v>
      </c>
      <c r="L112" s="70">
        <v>8.117528681983222</v>
      </c>
      <c r="M112" s="71">
        <v>94119886.174901605</v>
      </c>
      <c r="N112" s="71">
        <v>32966903.426484488</v>
      </c>
    </row>
    <row r="113" spans="1:14" x14ac:dyDescent="0.3">
      <c r="A113" s="83" t="s">
        <v>403</v>
      </c>
      <c r="B113" s="65" t="s">
        <v>506</v>
      </c>
      <c r="C113" s="66" t="s">
        <v>493</v>
      </c>
      <c r="D113" s="65" t="s">
        <v>494</v>
      </c>
      <c r="E113" s="67">
        <v>5</v>
      </c>
      <c r="F113" s="68">
        <v>17.187828124845041</v>
      </c>
      <c r="G113" s="69">
        <v>16.895656748678071</v>
      </c>
      <c r="H113" s="70">
        <v>0.62531486598533881</v>
      </c>
      <c r="I113" s="71">
        <f t="shared" si="5"/>
        <v>112859618.21494283</v>
      </c>
      <c r="J113" s="71">
        <f t="shared" si="4"/>
        <v>1410745.2276867854</v>
      </c>
      <c r="K113" s="72">
        <v>111789756.33232947</v>
      </c>
      <c r="L113" s="70">
        <v>8.0484020095238815</v>
      </c>
      <c r="M113" s="71">
        <v>129377870.60373934</v>
      </c>
      <c r="N113" s="71">
        <v>35858379.3124521</v>
      </c>
    </row>
    <row r="114" spans="1:14" x14ac:dyDescent="0.3">
      <c r="A114" s="83" t="s">
        <v>403</v>
      </c>
      <c r="B114" s="65" t="s">
        <v>507</v>
      </c>
      <c r="C114" s="66" t="s">
        <v>493</v>
      </c>
      <c r="D114" s="65" t="s">
        <v>494</v>
      </c>
      <c r="E114" s="67">
        <v>5</v>
      </c>
      <c r="F114" s="68">
        <v>17.321406348797218</v>
      </c>
      <c r="G114" s="69">
        <v>16.895656748678071</v>
      </c>
      <c r="H114" s="70">
        <v>0.62531486598533881</v>
      </c>
      <c r="I114" s="71">
        <f t="shared" si="5"/>
        <v>112859618.21494283</v>
      </c>
      <c r="J114" s="71">
        <f t="shared" si="4"/>
        <v>1410745.2276867854</v>
      </c>
      <c r="K114" s="72">
        <v>105709379.40759632</v>
      </c>
      <c r="L114" s="70">
        <v>8.0241135232037681</v>
      </c>
      <c r="M114" s="71">
        <v>129377870.60373934</v>
      </c>
      <c r="N114" s="71">
        <v>35858379.3124521</v>
      </c>
    </row>
    <row r="115" spans="1:14" x14ac:dyDescent="0.3">
      <c r="A115" s="83" t="s">
        <v>403</v>
      </c>
      <c r="B115" s="65" t="s">
        <v>508</v>
      </c>
      <c r="C115" s="66" t="s">
        <v>493</v>
      </c>
      <c r="D115" s="65" t="s">
        <v>494</v>
      </c>
      <c r="E115" s="67">
        <v>5</v>
      </c>
      <c r="F115" s="68">
        <v>16.177735772391955</v>
      </c>
      <c r="G115" s="69">
        <v>16.895656748678071</v>
      </c>
      <c r="H115" s="70">
        <v>0.62531486598533881</v>
      </c>
      <c r="I115" s="71">
        <f t="shared" si="5"/>
        <v>112859618.21494283</v>
      </c>
      <c r="J115" s="71">
        <f t="shared" si="4"/>
        <v>1410745.2276867854</v>
      </c>
      <c r="K115" s="72">
        <v>170634476.07129222</v>
      </c>
      <c r="L115" s="70">
        <v>8.232066783307598</v>
      </c>
      <c r="M115" s="71">
        <v>129377870.60373934</v>
      </c>
      <c r="N115" s="71">
        <v>35858379.3124521</v>
      </c>
    </row>
    <row r="116" spans="1:14" x14ac:dyDescent="0.3">
      <c r="A116" s="83" t="s">
        <v>313</v>
      </c>
      <c r="B116" s="65" t="s">
        <v>509</v>
      </c>
      <c r="C116" s="66" t="s">
        <v>493</v>
      </c>
      <c r="D116" s="65" t="s">
        <v>494</v>
      </c>
      <c r="E116" s="67">
        <v>6</v>
      </c>
      <c r="F116" s="68">
        <v>21.284934380266105</v>
      </c>
      <c r="G116" s="69">
        <v>20.758378045457427</v>
      </c>
      <c r="H116" s="70">
        <v>0.48301847383409308</v>
      </c>
      <c r="I116" s="71">
        <f t="shared" si="5"/>
        <v>23942838.415650424</v>
      </c>
      <c r="J116" s="71">
        <f t="shared" si="4"/>
        <v>299285.48019563028</v>
      </c>
      <c r="K116" s="72">
        <v>20110666.851687331</v>
      </c>
      <c r="L116" s="70">
        <v>7.303426471651262</v>
      </c>
      <c r="M116" s="71">
        <v>25406724.130544692</v>
      </c>
      <c r="N116" s="71">
        <v>4952246.6886732019</v>
      </c>
    </row>
    <row r="117" spans="1:14" x14ac:dyDescent="0.3">
      <c r="A117" s="83" t="s">
        <v>313</v>
      </c>
      <c r="B117" s="65" t="s">
        <v>510</v>
      </c>
      <c r="C117" s="66" t="s">
        <v>493</v>
      </c>
      <c r="D117" s="65" t="s">
        <v>494</v>
      </c>
      <c r="E117" s="67">
        <v>6</v>
      </c>
      <c r="F117" s="68">
        <v>20.654350202290289</v>
      </c>
      <c r="G117" s="69">
        <v>20.758378045457427</v>
      </c>
      <c r="H117" s="70">
        <v>0.48301847383409308</v>
      </c>
      <c r="I117" s="71">
        <f t="shared" si="5"/>
        <v>23942838.415650424</v>
      </c>
      <c r="J117" s="71">
        <f t="shared" si="4"/>
        <v>299285.48019563028</v>
      </c>
      <c r="K117" s="72">
        <v>26186978.629513349</v>
      </c>
      <c r="L117" s="70">
        <v>7.4180853937965985</v>
      </c>
      <c r="M117" s="71">
        <v>25406724.130544692</v>
      </c>
      <c r="N117" s="71">
        <v>4952246.6886732019</v>
      </c>
    </row>
    <row r="118" spans="1:14" x14ac:dyDescent="0.3">
      <c r="A118" s="83" t="s">
        <v>313</v>
      </c>
      <c r="B118" s="65" t="s">
        <v>511</v>
      </c>
      <c r="C118" s="66" t="s">
        <v>493</v>
      </c>
      <c r="D118" s="65" t="s">
        <v>494</v>
      </c>
      <c r="E118" s="67">
        <v>6</v>
      </c>
      <c r="F118" s="68">
        <v>20.335849553815883</v>
      </c>
      <c r="G118" s="69">
        <v>20.758378045457427</v>
      </c>
      <c r="H118" s="70">
        <v>0.48301847383409308</v>
      </c>
      <c r="I118" s="71">
        <f t="shared" si="5"/>
        <v>23942838.415650424</v>
      </c>
      <c r="J118" s="71">
        <f t="shared" si="4"/>
        <v>299285.48019563028</v>
      </c>
      <c r="K118" s="72">
        <v>29922526.910433393</v>
      </c>
      <c r="L118" s="70">
        <v>7.4759982662284648</v>
      </c>
      <c r="M118" s="71">
        <v>25406724.130544692</v>
      </c>
      <c r="N118" s="71">
        <v>4952246.6886732019</v>
      </c>
    </row>
    <row r="119" spans="1:14" x14ac:dyDescent="0.3">
      <c r="A119" s="83" t="s">
        <v>402</v>
      </c>
      <c r="B119" s="65" t="s">
        <v>536</v>
      </c>
      <c r="C119" s="66" t="s">
        <v>493</v>
      </c>
      <c r="D119" s="65" t="s">
        <v>494</v>
      </c>
      <c r="E119" s="67">
        <v>7</v>
      </c>
      <c r="F119" s="68">
        <v>18.285040233262077</v>
      </c>
      <c r="G119" s="69">
        <v>18.078619171983409</v>
      </c>
      <c r="H119" s="70">
        <v>0.18725118472257352</v>
      </c>
      <c r="I119" s="71">
        <f t="shared" si="5"/>
        <v>70197310.621480167</v>
      </c>
      <c r="J119" s="71">
        <f t="shared" si="4"/>
        <v>877466.38276850211</v>
      </c>
      <c r="K119" s="72">
        <v>70614888.547629833</v>
      </c>
      <c r="L119" s="70">
        <v>7.8488962779976861</v>
      </c>
      <c r="M119" s="71">
        <v>77145535.327705443</v>
      </c>
      <c r="N119" s="71">
        <v>5958679.8490529275</v>
      </c>
    </row>
    <row r="120" spans="1:14" x14ac:dyDescent="0.3">
      <c r="A120" s="83" t="s">
        <v>402</v>
      </c>
      <c r="B120" s="65" t="s">
        <v>537</v>
      </c>
      <c r="C120" s="66" t="s">
        <v>493</v>
      </c>
      <c r="D120" s="65" t="s">
        <v>494</v>
      </c>
      <c r="E120" s="67">
        <v>7</v>
      </c>
      <c r="F120" s="68">
        <v>17.91967924806325</v>
      </c>
      <c r="G120" s="69">
        <v>18.078619171983409</v>
      </c>
      <c r="H120" s="70">
        <v>0.18725118472257352</v>
      </c>
      <c r="I120" s="71">
        <f t="shared" si="5"/>
        <v>70197310.621480167</v>
      </c>
      <c r="J120" s="71">
        <f t="shared" si="4"/>
        <v>877466.38276850211</v>
      </c>
      <c r="K120" s="72">
        <v>82286719.85837318</v>
      </c>
      <c r="L120" s="70">
        <v>7.9153297506727043</v>
      </c>
      <c r="M120" s="71">
        <v>77145535.327705443</v>
      </c>
      <c r="N120" s="71">
        <v>5958679.8490529275</v>
      </c>
    </row>
    <row r="121" spans="1:14" x14ac:dyDescent="0.3">
      <c r="A121" s="83" t="s">
        <v>402</v>
      </c>
      <c r="B121" s="65" t="s">
        <v>538</v>
      </c>
      <c r="C121" s="66" t="s">
        <v>493</v>
      </c>
      <c r="D121" s="65" t="s">
        <v>494</v>
      </c>
      <c r="E121" s="67">
        <v>7</v>
      </c>
      <c r="F121" s="68">
        <v>18.031138034624902</v>
      </c>
      <c r="G121" s="69">
        <v>18.078619171983409</v>
      </c>
      <c r="H121" s="70">
        <v>0.18725118472257352</v>
      </c>
      <c r="I121" s="71">
        <f t="shared" si="5"/>
        <v>70197310.621480167</v>
      </c>
      <c r="J121" s="71">
        <f t="shared" si="4"/>
        <v>877466.38276850211</v>
      </c>
      <c r="K121" s="72">
        <v>78534997.577113345</v>
      </c>
      <c r="L121" s="70">
        <v>7.8950632346750957</v>
      </c>
      <c r="M121" s="71">
        <v>77145535.327705443</v>
      </c>
      <c r="N121" s="71">
        <v>5958679.8490529275</v>
      </c>
    </row>
    <row r="122" spans="1:14" x14ac:dyDescent="0.3">
      <c r="A122" s="83" t="s">
        <v>312</v>
      </c>
      <c r="B122" s="65" t="s">
        <v>539</v>
      </c>
      <c r="C122" s="66" t="s">
        <v>493</v>
      </c>
      <c r="D122" s="65" t="s">
        <v>494</v>
      </c>
      <c r="E122" s="67">
        <v>8</v>
      </c>
      <c r="F122" s="68">
        <v>19.969848434328696</v>
      </c>
      <c r="G122" s="69">
        <v>19.646667983914249</v>
      </c>
      <c r="H122" s="70">
        <v>0.28245851544839812</v>
      </c>
      <c r="I122" s="71">
        <f t="shared" si="5"/>
        <v>37408714.046528861</v>
      </c>
      <c r="J122" s="71">
        <f t="shared" si="4"/>
        <v>467608.92558161076</v>
      </c>
      <c r="K122" s="72">
        <v>34877723.814832814</v>
      </c>
      <c r="L122" s="70">
        <v>7.5425481343191878</v>
      </c>
      <c r="M122" s="71">
        <v>40113629.240825899</v>
      </c>
      <c r="N122" s="71">
        <v>4585261.4212550111</v>
      </c>
    </row>
    <row r="123" spans="1:14" x14ac:dyDescent="0.3">
      <c r="A123" s="83" t="s">
        <v>312</v>
      </c>
      <c r="B123" s="65" t="s">
        <v>540</v>
      </c>
      <c r="C123" s="66" t="s">
        <v>493</v>
      </c>
      <c r="D123" s="65" t="s">
        <v>494</v>
      </c>
      <c r="E123" s="67">
        <v>8</v>
      </c>
      <c r="F123" s="68">
        <v>19.447017145183995</v>
      </c>
      <c r="G123" s="69">
        <v>19.646667983914249</v>
      </c>
      <c r="H123" s="70">
        <v>0.28245851544839812</v>
      </c>
      <c r="I123" s="71">
        <f t="shared" si="5"/>
        <v>37408714.046528861</v>
      </c>
      <c r="J123" s="71">
        <f t="shared" si="4"/>
        <v>467608.92558161076</v>
      </c>
      <c r="K123" s="72">
        <v>43412458.652492367</v>
      </c>
      <c r="L123" s="70">
        <v>7.6376143826821252</v>
      </c>
      <c r="M123" s="71">
        <v>40113629.240825899</v>
      </c>
      <c r="N123" s="71">
        <v>4585261.4212550111</v>
      </c>
    </row>
    <row r="124" spans="1:14" x14ac:dyDescent="0.3">
      <c r="A124" s="83" t="s">
        <v>312</v>
      </c>
      <c r="B124" s="65" t="s">
        <v>541</v>
      </c>
      <c r="C124" s="66" t="s">
        <v>493</v>
      </c>
      <c r="D124" s="65" t="s">
        <v>494</v>
      </c>
      <c r="E124" s="67">
        <v>8</v>
      </c>
      <c r="F124" s="68">
        <v>19.523138372230058</v>
      </c>
      <c r="G124" s="69">
        <v>19.646667983914249</v>
      </c>
      <c r="H124" s="70">
        <v>0.28245851544839812</v>
      </c>
      <c r="I124" s="71">
        <f t="shared" si="5"/>
        <v>37408714.046528861</v>
      </c>
      <c r="J124" s="71">
        <f t="shared" si="4"/>
        <v>467608.92558161076</v>
      </c>
      <c r="K124" s="72">
        <v>42050705.255152516</v>
      </c>
      <c r="L124" s="70">
        <v>7.6237732839829819</v>
      </c>
      <c r="M124" s="71">
        <v>40113629.240825899</v>
      </c>
      <c r="N124" s="71">
        <v>4585261.4212550111</v>
      </c>
    </row>
    <row r="125" spans="1:14" x14ac:dyDescent="0.3">
      <c r="A125" s="83" t="s">
        <v>401</v>
      </c>
      <c r="B125" s="65" t="s">
        <v>518</v>
      </c>
      <c r="C125" s="66" t="s">
        <v>493</v>
      </c>
      <c r="D125" s="65" t="s">
        <v>494</v>
      </c>
      <c r="E125" s="67">
        <v>9</v>
      </c>
      <c r="F125" s="68">
        <v>18.154450160647389</v>
      </c>
      <c r="G125" s="69">
        <v>18.514743379235181</v>
      </c>
      <c r="H125" s="70">
        <v>0.91614674870205182</v>
      </c>
      <c r="I125" s="71">
        <f t="shared" si="5"/>
        <v>58924213.307918273</v>
      </c>
      <c r="J125" s="71">
        <f t="shared" si="4"/>
        <v>736552.66634897841</v>
      </c>
      <c r="K125" s="72">
        <v>74583271.583570018</v>
      </c>
      <c r="L125" s="70">
        <v>7.8726414297028002</v>
      </c>
      <c r="M125" s="71">
        <v>67121398.855281264</v>
      </c>
      <c r="N125" s="71">
        <v>22851691.589542303</v>
      </c>
    </row>
    <row r="126" spans="1:14" x14ac:dyDescent="0.3">
      <c r="A126" s="83" t="s">
        <v>401</v>
      </c>
      <c r="B126" s="65" t="s">
        <v>519</v>
      </c>
      <c r="C126" s="66" t="s">
        <v>493</v>
      </c>
      <c r="D126" s="65" t="s">
        <v>494</v>
      </c>
      <c r="E126" s="67">
        <v>9</v>
      </c>
      <c r="F126" s="68">
        <v>17.833515236962096</v>
      </c>
      <c r="G126" s="69">
        <v>18.514743379235181</v>
      </c>
      <c r="H126" s="70">
        <v>0.91614674870205182</v>
      </c>
      <c r="I126" s="71">
        <f t="shared" si="5"/>
        <v>58924213.307918273</v>
      </c>
      <c r="J126" s="71">
        <f t="shared" si="4"/>
        <v>736552.66634897841</v>
      </c>
      <c r="K126" s="72">
        <v>85309407.494117156</v>
      </c>
      <c r="L126" s="70">
        <v>7.9309969256283006</v>
      </c>
      <c r="M126" s="71">
        <v>67121398.855281264</v>
      </c>
      <c r="N126" s="71">
        <v>22851691.589542303</v>
      </c>
    </row>
    <row r="127" spans="1:14" x14ac:dyDescent="0.3">
      <c r="A127" s="83" t="s">
        <v>401</v>
      </c>
      <c r="B127" s="65" t="s">
        <v>520</v>
      </c>
      <c r="C127" s="66" t="s">
        <v>493</v>
      </c>
      <c r="D127" s="65" t="s">
        <v>494</v>
      </c>
      <c r="E127" s="67">
        <v>9</v>
      </c>
      <c r="F127" s="68">
        <v>19.556264740096058</v>
      </c>
      <c r="G127" s="69">
        <v>18.514743379235181</v>
      </c>
      <c r="H127" s="70">
        <v>0.91614674870205182</v>
      </c>
      <c r="I127" s="71">
        <f t="shared" si="5"/>
        <v>58924213.307918273</v>
      </c>
      <c r="J127" s="71">
        <f t="shared" si="4"/>
        <v>736552.66634897841</v>
      </c>
      <c r="K127" s="72">
        <v>41471517.488156609</v>
      </c>
      <c r="L127" s="70">
        <v>7.617749926964577</v>
      </c>
      <c r="M127" s="71">
        <v>67121398.855281264</v>
      </c>
      <c r="N127" s="71">
        <v>22851691.589542303</v>
      </c>
    </row>
    <row r="128" spans="1:14" x14ac:dyDescent="0.3">
      <c r="A128" s="83" t="s">
        <v>311</v>
      </c>
      <c r="B128" s="65" t="s">
        <v>521</v>
      </c>
      <c r="C128" s="66" t="s">
        <v>493</v>
      </c>
      <c r="D128" s="65" t="s">
        <v>494</v>
      </c>
      <c r="E128" s="67">
        <v>10</v>
      </c>
      <c r="F128" s="68">
        <v>20.777962835246498</v>
      </c>
      <c r="G128" s="69">
        <v>21.113152897486962</v>
      </c>
      <c r="H128" s="70">
        <v>0.47403033199314387</v>
      </c>
      <c r="I128" s="71">
        <f t="shared" si="5"/>
        <v>20764910.080397699</v>
      </c>
      <c r="J128" s="71">
        <f t="shared" si="4"/>
        <v>259561.37600497124</v>
      </c>
      <c r="K128" s="72">
        <v>24866172.824079711</v>
      </c>
      <c r="L128" s="70">
        <v>7.3956089477433489</v>
      </c>
      <c r="M128" s="71">
        <v>21823483.241497733</v>
      </c>
      <c r="N128" s="71">
        <v>4303012.8737787651</v>
      </c>
    </row>
    <row r="129" spans="1:14" x14ac:dyDescent="0.3">
      <c r="A129" s="83" t="s">
        <v>311</v>
      </c>
      <c r="B129" s="65" t="s">
        <v>522</v>
      </c>
      <c r="C129" s="66" t="s">
        <v>493</v>
      </c>
      <c r="D129" s="65" t="s">
        <v>494</v>
      </c>
      <c r="E129" s="67">
        <v>10</v>
      </c>
      <c r="F129" s="68">
        <v>21.448342959727423</v>
      </c>
      <c r="G129" s="69">
        <v>21.113152897486962</v>
      </c>
      <c r="H129" s="70">
        <v>0.47403033199314387</v>
      </c>
      <c r="I129" s="71">
        <f t="shared" si="5"/>
        <v>20764910.080397699</v>
      </c>
      <c r="J129" s="71">
        <f t="shared" si="4"/>
        <v>259561.37600497124</v>
      </c>
      <c r="K129" s="72">
        <v>18780793.658915754</v>
      </c>
      <c r="L129" s="70">
        <v>7.2737139411997704</v>
      </c>
      <c r="M129" s="71">
        <v>21823483.241497733</v>
      </c>
      <c r="N129" s="71">
        <v>4303012.8737787651</v>
      </c>
    </row>
    <row r="130" spans="1:14" x14ac:dyDescent="0.3">
      <c r="A130" s="83" t="s">
        <v>311</v>
      </c>
      <c r="B130" s="65" t="s">
        <v>523</v>
      </c>
      <c r="C130" s="66" t="s">
        <v>493</v>
      </c>
      <c r="D130" s="65" t="s">
        <v>494</v>
      </c>
      <c r="E130" s="67">
        <v>10</v>
      </c>
      <c r="F130" s="65" t="s">
        <v>607</v>
      </c>
      <c r="G130" s="69">
        <v>0</v>
      </c>
      <c r="H130" s="65" t="s">
        <v>607</v>
      </c>
      <c r="I130" s="71">
        <f t="shared" si="5"/>
        <v>99505691791.333191</v>
      </c>
      <c r="J130" s="71">
        <f t="shared" si="4"/>
        <v>1243821147.391665</v>
      </c>
      <c r="K130" s="72">
        <v>0</v>
      </c>
      <c r="L130" s="70" t="e">
        <v>#NUM!</v>
      </c>
      <c r="M130" s="71">
        <v>0</v>
      </c>
      <c r="N130" s="71">
        <v>0</v>
      </c>
    </row>
    <row r="131" spans="1:14" x14ac:dyDescent="0.3">
      <c r="A131" s="83" t="s">
        <v>400</v>
      </c>
      <c r="B131" s="65" t="s">
        <v>524</v>
      </c>
      <c r="C131" s="66" t="s">
        <v>493</v>
      </c>
      <c r="D131" s="65" t="s">
        <v>494</v>
      </c>
      <c r="E131" s="67">
        <v>11</v>
      </c>
      <c r="F131" s="68">
        <v>18.152900590619279</v>
      </c>
      <c r="G131" s="69">
        <v>17.702722455729823</v>
      </c>
      <c r="H131" s="70">
        <v>0.42207797805969838</v>
      </c>
      <c r="I131" s="71">
        <f t="shared" si="5"/>
        <v>81629679.272961915</v>
      </c>
      <c r="J131" s="71">
        <f t="shared" si="4"/>
        <v>1020370.9909120239</v>
      </c>
      <c r="K131" s="72">
        <v>74631674.775034204</v>
      </c>
      <c r="L131" s="70">
        <v>7.8729231875321561</v>
      </c>
      <c r="M131" s="71">
        <v>91039486.194499627</v>
      </c>
      <c r="N131" s="71">
        <v>15714010.755800731</v>
      </c>
    </row>
    <row r="132" spans="1:14" x14ac:dyDescent="0.3">
      <c r="A132" s="83" t="s">
        <v>400</v>
      </c>
      <c r="B132" s="65" t="s">
        <v>525</v>
      </c>
      <c r="C132" s="66" t="s">
        <v>493</v>
      </c>
      <c r="D132" s="65" t="s">
        <v>494</v>
      </c>
      <c r="E132" s="67">
        <v>11</v>
      </c>
      <c r="F132" s="68">
        <v>17.639357086961411</v>
      </c>
      <c r="G132" s="69">
        <v>17.702722455729823</v>
      </c>
      <c r="H132" s="70">
        <v>0.42207797805969838</v>
      </c>
      <c r="I132" s="71">
        <f t="shared" si="5"/>
        <v>81629679.272961915</v>
      </c>
      <c r="J132" s="71">
        <f t="shared" si="4"/>
        <v>1020370.9909120239</v>
      </c>
      <c r="K132" s="72">
        <v>92533851.87894997</v>
      </c>
      <c r="L132" s="70">
        <v>7.9663006407901245</v>
      </c>
      <c r="M132" s="71">
        <v>91039486.194499627</v>
      </c>
      <c r="N132" s="71">
        <v>15714010.755800731</v>
      </c>
    </row>
    <row r="133" spans="1:14" x14ac:dyDescent="0.3">
      <c r="A133" s="83" t="s">
        <v>400</v>
      </c>
      <c r="B133" s="65" t="s">
        <v>526</v>
      </c>
      <c r="C133" s="66" t="s">
        <v>493</v>
      </c>
      <c r="D133" s="65" t="s">
        <v>494</v>
      </c>
      <c r="E133" s="67">
        <v>11</v>
      </c>
      <c r="F133" s="68">
        <v>17.31590968960877</v>
      </c>
      <c r="G133" s="69">
        <v>17.702722455729823</v>
      </c>
      <c r="H133" s="70">
        <v>0.42207797805969838</v>
      </c>
      <c r="I133" s="71">
        <f t="shared" si="5"/>
        <v>81629679.272961915</v>
      </c>
      <c r="J133" s="71">
        <f t="shared" si="4"/>
        <v>1020370.9909120239</v>
      </c>
      <c r="K133" s="72">
        <v>105952931.92951471</v>
      </c>
      <c r="L133" s="70">
        <v>8.0251129790099256</v>
      </c>
      <c r="M133" s="71">
        <v>91039486.194499627</v>
      </c>
      <c r="N133" s="71">
        <v>15714010.755800731</v>
      </c>
    </row>
    <row r="134" spans="1:14" x14ac:dyDescent="0.3">
      <c r="A134" s="83" t="s">
        <v>399</v>
      </c>
      <c r="B134" s="65" t="s">
        <v>527</v>
      </c>
      <c r="C134" s="66" t="s">
        <v>493</v>
      </c>
      <c r="D134" s="65" t="s">
        <v>494</v>
      </c>
      <c r="E134" s="67">
        <v>12</v>
      </c>
      <c r="F134" s="68">
        <v>15.020274936201305</v>
      </c>
      <c r="G134" s="69">
        <v>14.95026633826758</v>
      </c>
      <c r="H134" s="70">
        <v>0.19342283391413079</v>
      </c>
      <c r="I134" s="71">
        <f t="shared" si="5"/>
        <v>246414218.97751412</v>
      </c>
      <c r="J134" s="71">
        <f t="shared" si="4"/>
        <v>3080177.7372189267</v>
      </c>
      <c r="K134" s="72">
        <v>277030459.2627787</v>
      </c>
      <c r="L134" s="70">
        <v>8.4425275219976665</v>
      </c>
      <c r="M134" s="71">
        <v>285902593.245179</v>
      </c>
      <c r="N134" s="71">
        <v>23570818.874438725</v>
      </c>
    </row>
    <row r="135" spans="1:14" x14ac:dyDescent="0.3">
      <c r="A135" s="83" t="s">
        <v>399</v>
      </c>
      <c r="B135" s="65" t="s">
        <v>528</v>
      </c>
      <c r="C135" s="66" t="s">
        <v>493</v>
      </c>
      <c r="D135" s="65" t="s">
        <v>494</v>
      </c>
      <c r="E135" s="67">
        <v>12</v>
      </c>
      <c r="F135" s="68">
        <v>14.731587082268222</v>
      </c>
      <c r="G135" s="69">
        <v>14.95026633826758</v>
      </c>
      <c r="H135" s="70">
        <v>0.19342283391413079</v>
      </c>
      <c r="I135" s="71">
        <f t="shared" si="5"/>
        <v>246414218.97751412</v>
      </c>
      <c r="J135" s="71">
        <f t="shared" si="4"/>
        <v>3080177.7372189267</v>
      </c>
      <c r="K135" s="72">
        <v>312622004.4952724</v>
      </c>
      <c r="L135" s="70">
        <v>8.4950195434033926</v>
      </c>
      <c r="M135" s="71">
        <v>285902593.245179</v>
      </c>
      <c r="N135" s="71">
        <v>23570818.874438725</v>
      </c>
    </row>
    <row r="136" spans="1:14" x14ac:dyDescent="0.3">
      <c r="A136" s="83" t="s">
        <v>399</v>
      </c>
      <c r="B136" s="65" t="s">
        <v>529</v>
      </c>
      <c r="C136" s="66" t="s">
        <v>493</v>
      </c>
      <c r="D136" s="65" t="s">
        <v>494</v>
      </c>
      <c r="E136" s="67">
        <v>12</v>
      </c>
      <c r="F136" s="68">
        <v>15.098936996333212</v>
      </c>
      <c r="G136" s="69">
        <v>14.95026633826758</v>
      </c>
      <c r="H136" s="70">
        <v>0.19342283391413079</v>
      </c>
      <c r="I136" s="71">
        <f t="shared" si="5"/>
        <v>246414218.97751412</v>
      </c>
      <c r="J136" s="71">
        <f t="shared" si="4"/>
        <v>3080177.7372189267</v>
      </c>
      <c r="K136" s="72">
        <v>268055315.97748592</v>
      </c>
      <c r="L136" s="70">
        <v>8.4282244244201028</v>
      </c>
      <c r="M136" s="71">
        <v>285902593.245179</v>
      </c>
      <c r="N136" s="71">
        <v>23570818.874438725</v>
      </c>
    </row>
    <row r="137" spans="1:14" x14ac:dyDescent="0.3">
      <c r="A137" s="83" t="s">
        <v>310</v>
      </c>
      <c r="B137" s="65" t="s">
        <v>530</v>
      </c>
      <c r="C137" s="66" t="s">
        <v>493</v>
      </c>
      <c r="D137" s="65" t="s">
        <v>494</v>
      </c>
      <c r="E137" s="67">
        <v>13</v>
      </c>
      <c r="F137" s="68">
        <v>19.359218496724335</v>
      </c>
      <c r="G137" s="69">
        <v>19.31512532832355</v>
      </c>
      <c r="H137" s="70">
        <v>0.15884298974905761</v>
      </c>
      <c r="I137" s="71">
        <f t="shared" si="5"/>
        <v>42733497.824720755</v>
      </c>
      <c r="J137" s="71">
        <f t="shared" si="4"/>
        <v>534168.72280900949</v>
      </c>
      <c r="K137" s="72">
        <v>45037967.5046992</v>
      </c>
      <c r="L137" s="70">
        <v>7.6535787832329252</v>
      </c>
      <c r="M137" s="71">
        <v>45945365.241576172</v>
      </c>
      <c r="N137" s="71">
        <v>3092588.7877947362</v>
      </c>
    </row>
    <row r="138" spans="1:14" x14ac:dyDescent="0.3">
      <c r="A138" s="83" t="s">
        <v>310</v>
      </c>
      <c r="B138" s="65" t="s">
        <v>531</v>
      </c>
      <c r="C138" s="66" t="s">
        <v>493</v>
      </c>
      <c r="D138" s="65" t="s">
        <v>494</v>
      </c>
      <c r="E138" s="67">
        <v>13</v>
      </c>
      <c r="F138" s="68">
        <v>19.138893985577756</v>
      </c>
      <c r="G138" s="69">
        <v>19.31512532832355</v>
      </c>
      <c r="H138" s="70">
        <v>0.15884298974905761</v>
      </c>
      <c r="I138" s="71">
        <f t="shared" si="5"/>
        <v>42733497.824720755</v>
      </c>
      <c r="J138" s="71">
        <f t="shared" si="4"/>
        <v>534168.72280900949</v>
      </c>
      <c r="K138" s="72">
        <v>49390147.094608471</v>
      </c>
      <c r="L138" s="70">
        <v>7.6936403195869714</v>
      </c>
      <c r="M138" s="71">
        <v>45945365.241576172</v>
      </c>
      <c r="N138" s="71">
        <v>3092588.7877947362</v>
      </c>
    </row>
    <row r="139" spans="1:14" x14ac:dyDescent="0.3">
      <c r="A139" s="83" t="s">
        <v>310</v>
      </c>
      <c r="B139" s="65" t="s">
        <v>532</v>
      </c>
      <c r="C139" s="66" t="s">
        <v>493</v>
      </c>
      <c r="D139" s="65" t="s">
        <v>494</v>
      </c>
      <c r="E139" s="67">
        <v>13</v>
      </c>
      <c r="F139" s="68">
        <v>19.447263502668562</v>
      </c>
      <c r="G139" s="69">
        <v>19.31512532832355</v>
      </c>
      <c r="H139" s="70">
        <v>0.15884298974905761</v>
      </c>
      <c r="I139" s="71">
        <f t="shared" si="5"/>
        <v>42733497.824720755</v>
      </c>
      <c r="J139" s="71">
        <f t="shared" si="4"/>
        <v>534168.72280900949</v>
      </c>
      <c r="K139" s="72">
        <v>43407981.125420846</v>
      </c>
      <c r="L139" s="70">
        <v>7.6375695875784277</v>
      </c>
      <c r="M139" s="71">
        <v>45945365.241576172</v>
      </c>
      <c r="N139" s="71">
        <v>3092588.7877947362</v>
      </c>
    </row>
    <row r="140" spans="1:14" x14ac:dyDescent="0.3">
      <c r="A140" s="83" t="s">
        <v>309</v>
      </c>
      <c r="B140" s="65" t="s">
        <v>533</v>
      </c>
      <c r="C140" s="66" t="s">
        <v>493</v>
      </c>
      <c r="D140" s="65" t="s">
        <v>494</v>
      </c>
      <c r="E140" s="67">
        <v>14</v>
      </c>
      <c r="F140" s="68">
        <v>21.787450119486486</v>
      </c>
      <c r="G140" s="69">
        <v>21.555890027132545</v>
      </c>
      <c r="H140" s="70">
        <v>0.36860056446698031</v>
      </c>
      <c r="I140" s="71">
        <f t="shared" si="5"/>
        <v>17384034.948230226</v>
      </c>
      <c r="J140" s="71">
        <f t="shared" si="4"/>
        <v>217300.43685287781</v>
      </c>
      <c r="K140" s="72">
        <v>16294993.565993603</v>
      </c>
      <c r="L140" s="70">
        <v>7.2120541933219346</v>
      </c>
      <c r="M140" s="71">
        <v>18100900.686655309</v>
      </c>
      <c r="N140" s="71">
        <v>2904173.2354518827</v>
      </c>
    </row>
    <row r="141" spans="1:14" x14ac:dyDescent="0.3">
      <c r="A141" s="83" t="s">
        <v>309</v>
      </c>
      <c r="B141" s="65" t="s">
        <v>534</v>
      </c>
      <c r="C141" s="66" t="s">
        <v>493</v>
      </c>
      <c r="D141" s="65" t="s">
        <v>494</v>
      </c>
      <c r="E141" s="67">
        <v>14</v>
      </c>
      <c r="F141" s="68">
        <v>21.749385455002823</v>
      </c>
      <c r="G141" s="69">
        <v>21.555890027132545</v>
      </c>
      <c r="H141" s="70">
        <v>0.36860056446698031</v>
      </c>
      <c r="I141" s="71">
        <f>2^(36.53406-0.57909*G141)</f>
        <v>17384034.948230226</v>
      </c>
      <c r="J141" s="71">
        <f t="shared" si="4"/>
        <v>217300.43685287781</v>
      </c>
      <c r="K141" s="72">
        <v>16556764.795173543</v>
      </c>
      <c r="L141" s="70">
        <v>7.2189754792564003</v>
      </c>
      <c r="M141" s="71">
        <v>18100900.686655309</v>
      </c>
      <c r="N141" s="71">
        <v>2904173.2354518827</v>
      </c>
    </row>
    <row r="142" spans="1:14" x14ac:dyDescent="0.3">
      <c r="A142" s="83" t="s">
        <v>309</v>
      </c>
      <c r="B142" s="65" t="s">
        <v>535</v>
      </c>
      <c r="C142" s="66" t="s">
        <v>493</v>
      </c>
      <c r="D142" s="65" t="s">
        <v>494</v>
      </c>
      <c r="E142" s="67">
        <v>14</v>
      </c>
      <c r="F142" s="68">
        <v>21.130834506908322</v>
      </c>
      <c r="G142" s="69">
        <v>21.555890027132545</v>
      </c>
      <c r="H142" s="70">
        <v>0.36860056446698031</v>
      </c>
      <c r="I142" s="71">
        <f t="shared" si="5"/>
        <v>17384034.948230226</v>
      </c>
      <c r="J142" s="71">
        <f t="shared" si="4"/>
        <v>217300.43685287781</v>
      </c>
      <c r="K142" s="72">
        <v>21450943.698798776</v>
      </c>
      <c r="L142" s="70">
        <v>7.3314464030086484</v>
      </c>
      <c r="M142" s="71">
        <v>18100900.686655309</v>
      </c>
      <c r="N142" s="71">
        <v>2904173.2354518827</v>
      </c>
    </row>
    <row r="143" spans="1:14" x14ac:dyDescent="0.3">
      <c r="A143" s="83" t="s">
        <v>398</v>
      </c>
      <c r="B143" s="65" t="s">
        <v>512</v>
      </c>
      <c r="C143" s="66" t="s">
        <v>493</v>
      </c>
      <c r="D143" s="65" t="s">
        <v>494</v>
      </c>
      <c r="E143" s="67">
        <v>15</v>
      </c>
      <c r="F143" s="68">
        <v>16.503101462489258</v>
      </c>
      <c r="G143" s="69">
        <v>15.870934163092743</v>
      </c>
      <c r="H143" s="70">
        <v>0.72655177802429749</v>
      </c>
      <c r="I143" s="71">
        <f t="shared" si="5"/>
        <v>170283184.59227061</v>
      </c>
      <c r="J143" s="71">
        <f t="shared" si="4"/>
        <v>2128539.8074033828</v>
      </c>
      <c r="K143" s="72">
        <v>148903752.51588666</v>
      </c>
      <c r="L143" s="70">
        <v>8.1729056425232152</v>
      </c>
      <c r="M143" s="71">
        <v>200247296.6989049</v>
      </c>
      <c r="N143" s="71">
        <v>62969202.70401711</v>
      </c>
    </row>
    <row r="144" spans="1:14" x14ac:dyDescent="0.3">
      <c r="A144" s="83" t="s">
        <v>398</v>
      </c>
      <c r="B144" s="65" t="s">
        <v>513</v>
      </c>
      <c r="C144" s="66" t="s">
        <v>493</v>
      </c>
      <c r="D144" s="65" t="s">
        <v>494</v>
      </c>
      <c r="E144" s="67">
        <v>15</v>
      </c>
      <c r="F144" s="68">
        <v>16.032501919056138</v>
      </c>
      <c r="G144" s="69">
        <v>15.870934163092743</v>
      </c>
      <c r="H144" s="70">
        <v>0.72655177802429749</v>
      </c>
      <c r="I144" s="71">
        <f t="shared" si="5"/>
        <v>170283184.59227061</v>
      </c>
      <c r="J144" s="71">
        <f t="shared" si="4"/>
        <v>2128539.8074033828</v>
      </c>
      <c r="K144" s="72">
        <v>181332065.72646692</v>
      </c>
      <c r="L144" s="70">
        <v>8.258474609041432</v>
      </c>
      <c r="M144" s="71">
        <v>200247296.6989049</v>
      </c>
      <c r="N144" s="71">
        <v>62969202.70401711</v>
      </c>
    </row>
    <row r="145" spans="1:14" x14ac:dyDescent="0.3">
      <c r="A145" s="83" t="s">
        <v>398</v>
      </c>
      <c r="B145" s="65" t="s">
        <v>514</v>
      </c>
      <c r="C145" s="66" t="s">
        <v>493</v>
      </c>
      <c r="D145" s="65" t="s">
        <v>494</v>
      </c>
      <c r="E145" s="67">
        <v>15</v>
      </c>
      <c r="F145" s="68">
        <v>15.077199107732829</v>
      </c>
      <c r="G145" s="69">
        <v>15.870934163092743</v>
      </c>
      <c r="H145" s="70">
        <v>0.72655177802429749</v>
      </c>
      <c r="I145" s="71">
        <f t="shared" si="5"/>
        <v>170283184.59227061</v>
      </c>
      <c r="J145" s="71">
        <f t="shared" si="4"/>
        <v>2128539.8074033828</v>
      </c>
      <c r="K145" s="72">
        <v>270506071.85436124</v>
      </c>
      <c r="L145" s="70">
        <v>8.432177017846465</v>
      </c>
      <c r="M145" s="71">
        <v>200247296.6989049</v>
      </c>
      <c r="N145" s="71">
        <v>62969202.70401711</v>
      </c>
    </row>
    <row r="146" spans="1:14" x14ac:dyDescent="0.3">
      <c r="A146" s="83" t="s">
        <v>397</v>
      </c>
      <c r="B146" s="65" t="s">
        <v>515</v>
      </c>
      <c r="C146" s="66" t="s">
        <v>493</v>
      </c>
      <c r="D146" s="65" t="s">
        <v>494</v>
      </c>
      <c r="E146" s="67">
        <v>16</v>
      </c>
      <c r="F146" s="68">
        <v>28.139252043400028</v>
      </c>
      <c r="G146" s="69">
        <v>20.003166824635557</v>
      </c>
      <c r="H146" s="70">
        <v>7.0713415210509565</v>
      </c>
      <c r="I146" s="71">
        <f t="shared" si="5"/>
        <v>32421019.52830651</v>
      </c>
      <c r="J146" s="71">
        <f t="shared" si="4"/>
        <v>405262.74410383136</v>
      </c>
      <c r="K146" s="72">
        <v>1140533.519337855</v>
      </c>
      <c r="L146" s="70">
        <v>6.0571080533562469</v>
      </c>
      <c r="M146" s="71">
        <v>130258730.33542645</v>
      </c>
      <c r="N146" s="71">
        <v>121584617.28846613</v>
      </c>
    </row>
    <row r="147" spans="1:14" x14ac:dyDescent="0.3">
      <c r="A147" s="83" t="s">
        <v>397</v>
      </c>
      <c r="B147" s="65" t="s">
        <v>516</v>
      </c>
      <c r="C147" s="66" t="s">
        <v>493</v>
      </c>
      <c r="D147" s="65" t="s">
        <v>494</v>
      </c>
      <c r="E147" s="67">
        <v>16</v>
      </c>
      <c r="F147" s="68">
        <v>16.53258458388958</v>
      </c>
      <c r="G147" s="69">
        <v>20.003166824635557</v>
      </c>
      <c r="H147" s="70">
        <v>7.0713415210509565</v>
      </c>
      <c r="I147" s="71">
        <f t="shared" si="5"/>
        <v>32421019.52830651</v>
      </c>
      <c r="J147" s="71">
        <f t="shared" si="4"/>
        <v>405262.74410383136</v>
      </c>
      <c r="K147" s="72">
        <v>147076990.88525826</v>
      </c>
      <c r="L147" s="70">
        <v>8.1675447358602984</v>
      </c>
      <c r="M147" s="71">
        <v>130258730.33542645</v>
      </c>
      <c r="N147" s="71">
        <v>121584617.28846613</v>
      </c>
    </row>
    <row r="148" spans="1:14" x14ac:dyDescent="0.3">
      <c r="A148" s="83" t="s">
        <v>397</v>
      </c>
      <c r="B148" s="65" t="s">
        <v>517</v>
      </c>
      <c r="C148" s="66" t="s">
        <v>493</v>
      </c>
      <c r="D148" s="65" t="s">
        <v>494</v>
      </c>
      <c r="E148" s="67">
        <v>16</v>
      </c>
      <c r="F148" s="68">
        <v>15.337663846617062</v>
      </c>
      <c r="G148" s="69">
        <v>20.003166824635557</v>
      </c>
      <c r="H148" s="70">
        <v>7.0713415210509565</v>
      </c>
      <c r="I148" s="71">
        <f t="shared" si="5"/>
        <v>32421019.52830651</v>
      </c>
      <c r="J148" s="71">
        <f t="shared" si="4"/>
        <v>405262.74410383136</v>
      </c>
      <c r="K148" s="72">
        <v>242558666.60168323</v>
      </c>
      <c r="L148" s="70">
        <v>8.384816796546275</v>
      </c>
      <c r="M148" s="71">
        <v>130258730.33542645</v>
      </c>
      <c r="N148" s="71">
        <v>121584617.28846613</v>
      </c>
    </row>
    <row r="149" spans="1:14" x14ac:dyDescent="0.3">
      <c r="A149" s="83" t="s">
        <v>325</v>
      </c>
      <c r="B149" s="65" t="s">
        <v>542</v>
      </c>
      <c r="C149" s="66" t="s">
        <v>493</v>
      </c>
      <c r="D149" s="65" t="s">
        <v>494</v>
      </c>
      <c r="E149" s="67">
        <v>17</v>
      </c>
      <c r="F149" s="68">
        <v>18.198240007394197</v>
      </c>
      <c r="G149" s="69">
        <v>17.646758721790864</v>
      </c>
      <c r="H149" s="70">
        <v>0.52818160248067214</v>
      </c>
      <c r="I149" s="71">
        <f t="shared" si="5"/>
        <v>83484121.580785081</v>
      </c>
      <c r="J149" s="71">
        <f t="shared" si="4"/>
        <v>1043551.5197598136</v>
      </c>
      <c r="K149" s="72">
        <v>73228330.958598033</v>
      </c>
      <c r="L149" s="70">
        <v>7.8646791356836019</v>
      </c>
      <c r="M149" s="71">
        <v>93741662.123016343</v>
      </c>
      <c r="N149" s="71">
        <v>20285079.688900724</v>
      </c>
    </row>
    <row r="150" spans="1:14" x14ac:dyDescent="0.3">
      <c r="A150" s="83" t="s">
        <v>325</v>
      </c>
      <c r="B150" s="65" t="s">
        <v>543</v>
      </c>
      <c r="C150" s="66" t="s">
        <v>493</v>
      </c>
      <c r="D150" s="65" t="s">
        <v>494</v>
      </c>
      <c r="E150" s="67">
        <v>17</v>
      </c>
      <c r="F150" s="68">
        <v>17.596577603108702</v>
      </c>
      <c r="G150" s="69">
        <v>17.646758721790864</v>
      </c>
      <c r="H150" s="70">
        <v>0.52818160248067214</v>
      </c>
      <c r="I150" s="71">
        <f t="shared" si="5"/>
        <v>83484121.580785081</v>
      </c>
      <c r="J150" s="71">
        <f t="shared" si="4"/>
        <v>1043551.5197598136</v>
      </c>
      <c r="K150" s="72">
        <v>94206142.484896392</v>
      </c>
      <c r="L150" s="70">
        <v>7.9740792208430369</v>
      </c>
      <c r="M150" s="71">
        <v>93741662.123016343</v>
      </c>
      <c r="N150" s="71">
        <v>20285079.688900724</v>
      </c>
    </row>
    <row r="151" spans="1:14" x14ac:dyDescent="0.3">
      <c r="A151" s="83" t="s">
        <v>325</v>
      </c>
      <c r="B151" s="65" t="s">
        <v>544</v>
      </c>
      <c r="C151" s="66" t="s">
        <v>493</v>
      </c>
      <c r="D151" s="65" t="s">
        <v>494</v>
      </c>
      <c r="E151" s="67">
        <v>17</v>
      </c>
      <c r="F151" s="68">
        <v>17.145458554869684</v>
      </c>
      <c r="G151" s="69">
        <v>17.646758721790864</v>
      </c>
      <c r="H151" s="70">
        <v>0.52818160248067214</v>
      </c>
      <c r="I151" s="71">
        <f t="shared" si="5"/>
        <v>83484121.580785081</v>
      </c>
      <c r="J151" s="71">
        <f t="shared" si="4"/>
        <v>1043551.5197598136</v>
      </c>
      <c r="K151" s="72">
        <v>113790512.92555457</v>
      </c>
      <c r="L151" s="70">
        <v>8.0561060550657952</v>
      </c>
      <c r="M151" s="71">
        <v>93741662.123016343</v>
      </c>
      <c r="N151" s="71">
        <v>20285079.688900724</v>
      </c>
    </row>
    <row r="152" spans="1:14" x14ac:dyDescent="0.3">
      <c r="A152" s="83" t="s">
        <v>608</v>
      </c>
      <c r="B152" s="65" t="s">
        <v>545</v>
      </c>
      <c r="C152" s="66" t="s">
        <v>493</v>
      </c>
      <c r="D152" s="65" t="s">
        <v>494</v>
      </c>
      <c r="E152" s="67">
        <v>18</v>
      </c>
      <c r="F152" s="68">
        <v>13.031147815326591</v>
      </c>
      <c r="G152" s="69">
        <v>12.834194414778338</v>
      </c>
      <c r="H152" s="70">
        <v>0.2258213882232645</v>
      </c>
      <c r="I152" s="71">
        <f t="shared" si="5"/>
        <v>576164829.36797917</v>
      </c>
      <c r="J152" s="71">
        <f t="shared" si="4"/>
        <v>7202060.3670997396</v>
      </c>
      <c r="K152" s="72">
        <v>637103335.58666635</v>
      </c>
      <c r="L152" s="70">
        <v>8.8042098788586713</v>
      </c>
      <c r="M152" s="71">
        <v>693949217.81510067</v>
      </c>
      <c r="N152" s="71">
        <v>66497359.060464621</v>
      </c>
    </row>
    <row r="153" spans="1:14" x14ac:dyDescent="0.3">
      <c r="A153" s="83" t="s">
        <v>608</v>
      </c>
      <c r="B153" s="65" t="s">
        <v>546</v>
      </c>
      <c r="C153" s="66" t="s">
        <v>493</v>
      </c>
      <c r="D153" s="65" t="s">
        <v>494</v>
      </c>
      <c r="E153" s="67">
        <v>18</v>
      </c>
      <c r="F153" s="68">
        <v>12.883712031585786</v>
      </c>
      <c r="G153" s="69">
        <v>12.834194414778338</v>
      </c>
      <c r="H153" s="70">
        <v>0.2258213882232645</v>
      </c>
      <c r="I153" s="71">
        <f t="shared" si="5"/>
        <v>576164829.36797917</v>
      </c>
      <c r="J153" s="71">
        <f t="shared" si="4"/>
        <v>7202060.3670997396</v>
      </c>
      <c r="K153" s="72">
        <v>677669720.32391739</v>
      </c>
      <c r="L153" s="70">
        <v>8.831018080903382</v>
      </c>
      <c r="M153" s="71">
        <v>693949217.81510067</v>
      </c>
      <c r="N153" s="71">
        <v>66497359.060464621</v>
      </c>
    </row>
    <row r="154" spans="1:14" x14ac:dyDescent="0.3">
      <c r="A154" s="83" t="s">
        <v>608</v>
      </c>
      <c r="B154" s="65" t="s">
        <v>547</v>
      </c>
      <c r="C154" s="66" t="s">
        <v>493</v>
      </c>
      <c r="D154" s="65" t="s">
        <v>494</v>
      </c>
      <c r="E154" s="67">
        <v>18</v>
      </c>
      <c r="F154" s="68">
        <v>12.587723397422636</v>
      </c>
      <c r="G154" s="69">
        <v>12.834194414778338</v>
      </c>
      <c r="H154" s="70">
        <v>0.2258213882232645</v>
      </c>
      <c r="I154" s="71">
        <f t="shared" si="5"/>
        <v>576164829.36797917</v>
      </c>
      <c r="J154" s="71">
        <f t="shared" si="4"/>
        <v>7202060.3670997396</v>
      </c>
      <c r="K154" s="72">
        <v>767074597.53471816</v>
      </c>
      <c r="L154" s="70">
        <v>8.8848376008750982</v>
      </c>
      <c r="M154" s="71">
        <v>693949217.81510067</v>
      </c>
      <c r="N154" s="71">
        <v>66497359.060464621</v>
      </c>
    </row>
    <row r="155" spans="1:14" x14ac:dyDescent="0.3">
      <c r="A155" s="83" t="s">
        <v>609</v>
      </c>
      <c r="B155" s="65" t="s">
        <v>549</v>
      </c>
      <c r="C155" s="66" t="s">
        <v>493</v>
      </c>
      <c r="D155" s="65" t="s">
        <v>494</v>
      </c>
      <c r="E155" s="67">
        <v>19</v>
      </c>
      <c r="F155" s="68">
        <v>15.64251311271526</v>
      </c>
      <c r="G155" s="69">
        <v>15.355794076176894</v>
      </c>
      <c r="H155" s="70">
        <v>0.37978080570509071</v>
      </c>
      <c r="I155" s="71">
        <f t="shared" si="5"/>
        <v>209398114.14783046</v>
      </c>
      <c r="J155" s="71">
        <f t="shared" si="4"/>
        <v>2617476.4268478807</v>
      </c>
      <c r="K155" s="72">
        <v>213494234.22846895</v>
      </c>
      <c r="L155" s="70">
        <v>8.3293861506651528</v>
      </c>
      <c r="M155" s="71">
        <v>242809929.95138159</v>
      </c>
      <c r="N155" s="71">
        <v>39936527.056042276</v>
      </c>
    </row>
    <row r="156" spans="1:14" x14ac:dyDescent="0.3">
      <c r="A156" s="83" t="s">
        <v>609</v>
      </c>
      <c r="B156" s="65" t="s">
        <v>550</v>
      </c>
      <c r="C156" s="66" t="s">
        <v>493</v>
      </c>
      <c r="D156" s="65" t="s">
        <v>494</v>
      </c>
      <c r="E156" s="67">
        <v>19</v>
      </c>
      <c r="F156" s="68">
        <v>15.499797753092638</v>
      </c>
      <c r="G156" s="69">
        <v>15.355794076176894</v>
      </c>
      <c r="H156" s="70">
        <v>0.37978080570509071</v>
      </c>
      <c r="I156" s="71">
        <f t="shared" si="5"/>
        <v>209398114.14783046</v>
      </c>
      <c r="J156" s="71">
        <f t="shared" si="4"/>
        <v>2617476.4268478807</v>
      </c>
      <c r="K156" s="72">
        <v>226639727.57431009</v>
      </c>
      <c r="L156" s="70">
        <v>8.3553360394816494</v>
      </c>
      <c r="M156" s="71">
        <v>242809929.95138159</v>
      </c>
      <c r="N156" s="71">
        <v>39936527.056042276</v>
      </c>
    </row>
    <row r="157" spans="1:14" x14ac:dyDescent="0.3">
      <c r="A157" s="83" t="s">
        <v>609</v>
      </c>
      <c r="B157" s="65" t="s">
        <v>551</v>
      </c>
      <c r="C157" s="66" t="s">
        <v>493</v>
      </c>
      <c r="D157" s="65" t="s">
        <v>494</v>
      </c>
      <c r="E157" s="67">
        <v>19</v>
      </c>
      <c r="F157" s="68">
        <v>14.925071362722782</v>
      </c>
      <c r="G157" s="69">
        <v>15.355794076176894</v>
      </c>
      <c r="H157" s="70">
        <v>0.37978080570509071</v>
      </c>
      <c r="I157" s="71">
        <f t="shared" si="5"/>
        <v>209398114.14783046</v>
      </c>
      <c r="J157" s="71">
        <f t="shared" si="4"/>
        <v>2617476.4268478807</v>
      </c>
      <c r="K157" s="72">
        <v>288295828.05136579</v>
      </c>
      <c r="L157" s="70">
        <v>8.4598383577285468</v>
      </c>
      <c r="M157" s="71">
        <v>242809929.95138159</v>
      </c>
      <c r="N157" s="71">
        <v>39936527.056042276</v>
      </c>
    </row>
    <row r="158" spans="1:14" x14ac:dyDescent="0.3">
      <c r="A158" s="83" t="s">
        <v>610</v>
      </c>
      <c r="B158" s="65" t="s">
        <v>553</v>
      </c>
      <c r="C158" s="66" t="s">
        <v>493</v>
      </c>
      <c r="D158" s="65" t="s">
        <v>494</v>
      </c>
      <c r="E158" s="67">
        <v>20</v>
      </c>
      <c r="F158" s="68">
        <v>13.987063846410784</v>
      </c>
      <c r="G158" s="69">
        <v>13.727238144548551</v>
      </c>
      <c r="H158" s="70">
        <v>0.35735148155007668</v>
      </c>
      <c r="I158" s="71">
        <f t="shared" si="5"/>
        <v>402594902.00964379</v>
      </c>
      <c r="J158" s="71">
        <f t="shared" si="4"/>
        <v>5032436.275120547</v>
      </c>
      <c r="K158" s="72">
        <v>426968630.53258568</v>
      </c>
      <c r="L158" s="70">
        <v>8.6303959684979752</v>
      </c>
      <c r="M158" s="71">
        <v>479686062.95663291</v>
      </c>
      <c r="N158" s="71">
        <v>74249066.489419818</v>
      </c>
    </row>
    <row r="159" spans="1:14" x14ac:dyDescent="0.3">
      <c r="A159" s="83" t="s">
        <v>610</v>
      </c>
      <c r="B159" s="65" t="s">
        <v>554</v>
      </c>
      <c r="C159" s="66" t="s">
        <v>493</v>
      </c>
      <c r="D159" s="65" t="s">
        <v>494</v>
      </c>
      <c r="E159" s="67">
        <v>20</v>
      </c>
      <c r="F159" s="68">
        <v>13.874936595359426</v>
      </c>
      <c r="G159" s="69">
        <v>13.727238144548551</v>
      </c>
      <c r="H159" s="70">
        <v>0.35735148155007668</v>
      </c>
      <c r="I159" s="71">
        <f t="shared" si="5"/>
        <v>402594902.00964379</v>
      </c>
      <c r="J159" s="71">
        <f t="shared" si="4"/>
        <v>5032436.275120547</v>
      </c>
      <c r="K159" s="72">
        <v>447490717.70822251</v>
      </c>
      <c r="L159" s="70">
        <v>8.6507840311828623</v>
      </c>
      <c r="M159" s="71">
        <v>479686062.95663291</v>
      </c>
      <c r="N159" s="71">
        <v>74249066.489419818</v>
      </c>
    </row>
    <row r="160" spans="1:14" x14ac:dyDescent="0.3">
      <c r="A160" s="83" t="s">
        <v>610</v>
      </c>
      <c r="B160" s="65" t="s">
        <v>555</v>
      </c>
      <c r="C160" s="66" t="s">
        <v>493</v>
      </c>
      <c r="D160" s="65" t="s">
        <v>494</v>
      </c>
      <c r="E160" s="67">
        <v>20</v>
      </c>
      <c r="F160" s="68">
        <v>13.319713991875442</v>
      </c>
      <c r="G160" s="69">
        <v>13.727238144548551</v>
      </c>
      <c r="H160" s="70">
        <v>0.35735148155007668</v>
      </c>
      <c r="I160" s="71">
        <f t="shared" si="5"/>
        <v>402594902.00964379</v>
      </c>
      <c r="J160" s="71">
        <f t="shared" si="4"/>
        <v>5032436.275120547</v>
      </c>
      <c r="K160" s="72">
        <v>564598840.62909067</v>
      </c>
      <c r="L160" s="70">
        <v>8.7517399820133353</v>
      </c>
      <c r="M160" s="71">
        <v>479686062.95663291</v>
      </c>
      <c r="N160" s="71">
        <v>74249066.489419818</v>
      </c>
    </row>
    <row r="161" spans="1:14" x14ac:dyDescent="0.3">
      <c r="A161" s="83" t="s">
        <v>611</v>
      </c>
      <c r="B161" s="65" t="s">
        <v>556</v>
      </c>
      <c r="C161" s="66" t="s">
        <v>493</v>
      </c>
      <c r="D161" s="65" t="s">
        <v>494</v>
      </c>
      <c r="E161" s="67">
        <v>21</v>
      </c>
      <c r="F161" s="68">
        <v>15.784117676863545</v>
      </c>
      <c r="G161" s="69">
        <v>15.755712401652941</v>
      </c>
      <c r="H161" s="70">
        <v>2.5597079398690444E-2</v>
      </c>
      <c r="I161" s="71">
        <f t="shared" si="5"/>
        <v>178343637.30031335</v>
      </c>
      <c r="J161" s="71">
        <f t="shared" si="4"/>
        <v>2229295.4662539167</v>
      </c>
      <c r="K161" s="72">
        <v>201204753.79915828</v>
      </c>
      <c r="L161" s="70">
        <v>8.3036382374393227</v>
      </c>
      <c r="M161" s="71">
        <v>203619685.94943023</v>
      </c>
      <c r="N161" s="71">
        <v>2177639.7028744859</v>
      </c>
    </row>
    <row r="162" spans="1:14" x14ac:dyDescent="0.3">
      <c r="A162" s="83" t="s">
        <v>611</v>
      </c>
      <c r="B162" s="65" t="s">
        <v>557</v>
      </c>
      <c r="C162" s="66" t="s">
        <v>493</v>
      </c>
      <c r="D162" s="65" t="s">
        <v>494</v>
      </c>
      <c r="E162" s="67">
        <v>21</v>
      </c>
      <c r="F162" s="68">
        <v>15.748585478068156</v>
      </c>
      <c r="G162" s="69">
        <v>15.755712401652941</v>
      </c>
      <c r="H162" s="70">
        <v>2.5597079398690444E-2</v>
      </c>
      <c r="I162" s="71">
        <f t="shared" si="5"/>
        <v>178343637.30031335</v>
      </c>
      <c r="J162" s="71">
        <f t="shared" si="4"/>
        <v>2229295.4662539167</v>
      </c>
      <c r="K162" s="72">
        <v>204220363.99920452</v>
      </c>
      <c r="L162" s="70">
        <v>8.310099045936628</v>
      </c>
      <c r="M162" s="71">
        <v>203619685.94943023</v>
      </c>
      <c r="N162" s="71">
        <v>2177639.7028744859</v>
      </c>
    </row>
    <row r="163" spans="1:14" x14ac:dyDescent="0.3">
      <c r="A163" s="83" t="s">
        <v>611</v>
      </c>
      <c r="B163" s="65" t="s">
        <v>558</v>
      </c>
      <c r="C163" s="66" t="s">
        <v>493</v>
      </c>
      <c r="D163" s="65" t="s">
        <v>494</v>
      </c>
      <c r="E163" s="67">
        <v>21</v>
      </c>
      <c r="F163" s="68">
        <v>15.734434050027117</v>
      </c>
      <c r="G163" s="69">
        <v>15.755712401652941</v>
      </c>
      <c r="H163" s="70">
        <v>2.5597079398690444E-2</v>
      </c>
      <c r="I163" s="71">
        <f t="shared" si="5"/>
        <v>178343637.30031335</v>
      </c>
      <c r="J163" s="71">
        <f t="shared" si="4"/>
        <v>2229295.4662539167</v>
      </c>
      <c r="K163" s="72">
        <v>205433940.04992795</v>
      </c>
      <c r="L163" s="70">
        <v>8.3126721956328531</v>
      </c>
      <c r="M163" s="71">
        <v>203619685.94943023</v>
      </c>
      <c r="N163" s="71">
        <v>2177639.7028744859</v>
      </c>
    </row>
    <row r="164" spans="1:14" x14ac:dyDescent="0.3">
      <c r="A164" s="83" t="s">
        <v>612</v>
      </c>
      <c r="B164" s="65" t="s">
        <v>559</v>
      </c>
      <c r="C164" s="66" t="s">
        <v>493</v>
      </c>
      <c r="D164" s="65" t="s">
        <v>494</v>
      </c>
      <c r="E164" s="67">
        <v>22</v>
      </c>
      <c r="F164" s="68">
        <v>15.385281402045438</v>
      </c>
      <c r="G164" s="69">
        <v>15.257456314500779</v>
      </c>
      <c r="H164" s="70">
        <v>0.12091507585481862</v>
      </c>
      <c r="I164" s="71">
        <f t="shared" si="5"/>
        <v>217828823.05602026</v>
      </c>
      <c r="J164" s="71">
        <f t="shared" si="4"/>
        <v>2722860.2882002532</v>
      </c>
      <c r="K164" s="72">
        <v>237770795.8712759</v>
      </c>
      <c r="L164" s="70">
        <v>8.3761585114650678</v>
      </c>
      <c r="M164" s="71">
        <v>251056037.90079892</v>
      </c>
      <c r="N164" s="71">
        <v>12645477.441314528</v>
      </c>
    </row>
    <row r="165" spans="1:14" x14ac:dyDescent="0.3">
      <c r="A165" s="83" t="s">
        <v>612</v>
      </c>
      <c r="B165" s="65" t="s">
        <v>560</v>
      </c>
      <c r="C165" s="66" t="s">
        <v>493</v>
      </c>
      <c r="D165" s="65" t="s">
        <v>494</v>
      </c>
      <c r="E165" s="67">
        <v>22</v>
      </c>
      <c r="F165" s="68">
        <v>15.144902062137707</v>
      </c>
      <c r="G165" s="69">
        <v>15.257456314500779</v>
      </c>
      <c r="H165" s="70">
        <v>0.12091507585481862</v>
      </c>
      <c r="I165" s="71">
        <f t="shared" si="5"/>
        <v>217828823.05602026</v>
      </c>
      <c r="J165" s="71">
        <f t="shared" ref="J165:J178" si="6">I165/80</f>
        <v>2722860.2882002532</v>
      </c>
      <c r="K165" s="72">
        <v>262946025.67247203</v>
      </c>
      <c r="L165" s="70">
        <v>8.4198666110058795</v>
      </c>
      <c r="M165" s="71">
        <v>251056037.90079892</v>
      </c>
      <c r="N165" s="71">
        <v>12645477.441314528</v>
      </c>
    </row>
    <row r="166" spans="1:14" x14ac:dyDescent="0.3">
      <c r="A166" s="83" t="s">
        <v>612</v>
      </c>
      <c r="B166" s="65" t="s">
        <v>561</v>
      </c>
      <c r="C166" s="66" t="s">
        <v>493</v>
      </c>
      <c r="D166" s="65" t="s">
        <v>494</v>
      </c>
      <c r="E166" s="67">
        <v>22</v>
      </c>
      <c r="F166" s="68">
        <v>15.242185479319192</v>
      </c>
      <c r="G166" s="69">
        <v>15.257456314500779</v>
      </c>
      <c r="H166" s="70">
        <v>0.12091507585481862</v>
      </c>
      <c r="I166" s="71">
        <f t="shared" si="5"/>
        <v>217828823.05602026</v>
      </c>
      <c r="J166" s="71">
        <f t="shared" si="6"/>
        <v>2722860.2882002532</v>
      </c>
      <c r="K166" s="72">
        <v>252451292.15864882</v>
      </c>
      <c r="L166" s="70">
        <v>8.4021775979506366</v>
      </c>
      <c r="M166" s="71">
        <v>251056037.90079892</v>
      </c>
      <c r="N166" s="71">
        <v>12645477.441314528</v>
      </c>
    </row>
    <row r="167" spans="1:14" x14ac:dyDescent="0.3">
      <c r="A167" s="83" t="s">
        <v>613</v>
      </c>
      <c r="B167" s="65" t="s">
        <v>563</v>
      </c>
      <c r="C167" s="66" t="s">
        <v>493</v>
      </c>
      <c r="D167" s="65" t="s">
        <v>494</v>
      </c>
      <c r="E167" s="67">
        <v>23</v>
      </c>
      <c r="F167" s="68">
        <v>15.881909610594905</v>
      </c>
      <c r="G167" s="69">
        <v>15.547065459084626</v>
      </c>
      <c r="H167" s="70">
        <v>0.29416201382759466</v>
      </c>
      <c r="I167" s="71">
        <f t="shared" ref="I167:I178" si="7">2^(36.53406-0.57909*G167)</f>
        <v>193923158.81774315</v>
      </c>
      <c r="J167" s="71">
        <f t="shared" si="6"/>
        <v>2424039.4852217892</v>
      </c>
      <c r="K167" s="72">
        <v>193133122.02349105</v>
      </c>
      <c r="L167" s="70">
        <v>8.2858567609802414</v>
      </c>
      <c r="M167" s="71">
        <v>223300179.82842532</v>
      </c>
      <c r="N167" s="71">
        <v>26586564.105220214</v>
      </c>
    </row>
    <row r="168" spans="1:14" x14ac:dyDescent="0.3">
      <c r="A168" s="83" t="s">
        <v>613</v>
      </c>
      <c r="B168" s="65" t="s">
        <v>564</v>
      </c>
      <c r="C168" s="66" t="s">
        <v>493</v>
      </c>
      <c r="D168" s="65" t="s">
        <v>494</v>
      </c>
      <c r="E168" s="67">
        <v>23</v>
      </c>
      <c r="F168" s="68">
        <v>15.330238565460908</v>
      </c>
      <c r="G168" s="69">
        <v>15.547065459084626</v>
      </c>
      <c r="H168" s="70">
        <v>0.29416201382759466</v>
      </c>
      <c r="I168" s="71">
        <f t="shared" si="7"/>
        <v>193923158.81774315</v>
      </c>
      <c r="J168" s="71">
        <f t="shared" si="6"/>
        <v>2424039.4852217892</v>
      </c>
      <c r="K168" s="72">
        <v>243313907.35430506</v>
      </c>
      <c r="L168" s="70">
        <v>8.3861669330763799</v>
      </c>
      <c r="M168" s="71">
        <v>223300179.82842532</v>
      </c>
      <c r="N168" s="71">
        <v>26586564.105220214</v>
      </c>
    </row>
    <row r="169" spans="1:14" x14ac:dyDescent="0.3">
      <c r="A169" s="83" t="s">
        <v>613</v>
      </c>
      <c r="B169" s="65" t="s">
        <v>565</v>
      </c>
      <c r="C169" s="66" t="s">
        <v>493</v>
      </c>
      <c r="D169" s="65" t="s">
        <v>494</v>
      </c>
      <c r="E169" s="67">
        <v>23</v>
      </c>
      <c r="F169" s="68">
        <v>15.429048201198068</v>
      </c>
      <c r="G169" s="69">
        <v>15.547065459084626</v>
      </c>
      <c r="H169" s="70">
        <v>0.29416201382759466</v>
      </c>
      <c r="I169" s="71">
        <f t="shared" si="7"/>
        <v>193923158.81774315</v>
      </c>
      <c r="J169" s="71">
        <f t="shared" si="6"/>
        <v>2424039.4852217892</v>
      </c>
      <c r="K169" s="72">
        <v>233453510.10747987</v>
      </c>
      <c r="L169" s="70">
        <v>8.3682004081826484</v>
      </c>
      <c r="M169" s="71">
        <v>223300179.82842532</v>
      </c>
      <c r="N169" s="71">
        <v>26586564.105220214</v>
      </c>
    </row>
    <row r="170" spans="1:14" x14ac:dyDescent="0.3">
      <c r="A170" s="83" t="s">
        <v>305</v>
      </c>
      <c r="B170" s="65" t="s">
        <v>566</v>
      </c>
      <c r="C170" s="66" t="s">
        <v>493</v>
      </c>
      <c r="D170" s="65" t="s">
        <v>494</v>
      </c>
      <c r="E170" s="67">
        <v>24</v>
      </c>
      <c r="F170" s="68">
        <v>13.670069348732396</v>
      </c>
      <c r="G170" s="69">
        <v>13.63379955436327</v>
      </c>
      <c r="H170" s="70">
        <v>0.11629898049533503</v>
      </c>
      <c r="I170" s="71">
        <f t="shared" si="7"/>
        <v>417981258.77905834</v>
      </c>
      <c r="J170" s="71">
        <f t="shared" si="6"/>
        <v>5224765.7347382288</v>
      </c>
      <c r="K170" s="72">
        <v>487567757.14862168</v>
      </c>
      <c r="L170" s="70">
        <v>8.6880349780057582</v>
      </c>
      <c r="M170" s="71">
        <v>495422137.97176117</v>
      </c>
      <c r="N170" s="71">
        <v>24362365.560035873</v>
      </c>
    </row>
    <row r="171" spans="1:14" x14ac:dyDescent="0.3">
      <c r="A171" s="83" t="s">
        <v>305</v>
      </c>
      <c r="B171" s="65" t="s">
        <v>567</v>
      </c>
      <c r="C171" s="66" t="s">
        <v>493</v>
      </c>
      <c r="D171" s="65" t="s">
        <v>494</v>
      </c>
      <c r="E171" s="67">
        <v>24</v>
      </c>
      <c r="F171" s="68">
        <v>13.50368774269822</v>
      </c>
      <c r="G171" s="69">
        <v>13.63379955436327</v>
      </c>
      <c r="H171" s="70">
        <v>0.11629898049533503</v>
      </c>
      <c r="I171" s="71">
        <f t="shared" si="7"/>
        <v>417981258.77905834</v>
      </c>
      <c r="J171" s="71">
        <f t="shared" si="6"/>
        <v>5224765.7347382288</v>
      </c>
      <c r="K171" s="72">
        <v>522742839.92167515</v>
      </c>
      <c r="L171" s="70">
        <v>8.7182880929410675</v>
      </c>
      <c r="M171" s="71">
        <v>495422137.97176117</v>
      </c>
      <c r="N171" s="71">
        <v>24362365.560035873</v>
      </c>
    </row>
    <row r="172" spans="1:14" x14ac:dyDescent="0.3">
      <c r="A172" s="83" t="s">
        <v>305</v>
      </c>
      <c r="B172" s="65" t="s">
        <v>568</v>
      </c>
      <c r="C172" s="66" t="s">
        <v>493</v>
      </c>
      <c r="D172" s="65" t="s">
        <v>494</v>
      </c>
      <c r="E172" s="67">
        <v>24</v>
      </c>
      <c r="F172" s="68">
        <v>13.727641571659195</v>
      </c>
      <c r="G172" s="69">
        <v>13.63379955436327</v>
      </c>
      <c r="H172" s="70">
        <v>0.11629898049533503</v>
      </c>
      <c r="I172" s="71">
        <f t="shared" si="7"/>
        <v>417981258.77905834</v>
      </c>
      <c r="J172" s="71">
        <f t="shared" si="6"/>
        <v>5224765.7347382288</v>
      </c>
      <c r="K172" s="72">
        <v>475955816.84498662</v>
      </c>
      <c r="L172" s="70">
        <v>8.6775666388738006</v>
      </c>
      <c r="M172" s="71">
        <v>495422137.97176117</v>
      </c>
      <c r="N172" s="71">
        <v>24362365.560035873</v>
      </c>
    </row>
    <row r="173" spans="1:14" x14ac:dyDescent="0.3">
      <c r="A173" s="83" t="s">
        <v>395</v>
      </c>
      <c r="B173" s="65" t="s">
        <v>569</v>
      </c>
      <c r="C173" s="66" t="s">
        <v>493</v>
      </c>
      <c r="D173" s="65" t="s">
        <v>494</v>
      </c>
      <c r="E173" s="67">
        <v>25</v>
      </c>
      <c r="F173" s="68">
        <v>12.865475754411237</v>
      </c>
      <c r="G173" s="69">
        <v>12.839556362600717</v>
      </c>
      <c r="H173" s="70">
        <v>3.3788047007992927E-2</v>
      </c>
      <c r="I173" s="71">
        <f t="shared" si="7"/>
        <v>574926108.13652432</v>
      </c>
      <c r="J173" s="71">
        <f t="shared" si="6"/>
        <v>7186576.3517065542</v>
      </c>
      <c r="K173" s="72">
        <v>682863622.22161853</v>
      </c>
      <c r="L173" s="70">
        <v>8.8343339774288694</v>
      </c>
      <c r="M173" s="71">
        <v>690360487.2269417</v>
      </c>
      <c r="N173" s="71">
        <v>9798471.0330163687</v>
      </c>
    </row>
    <row r="174" spans="1:14" x14ac:dyDescent="0.3">
      <c r="A174" s="83" t="s">
        <v>395</v>
      </c>
      <c r="B174" s="65" t="s">
        <v>570</v>
      </c>
      <c r="C174" s="66" t="s">
        <v>493</v>
      </c>
      <c r="D174" s="65" t="s">
        <v>494</v>
      </c>
      <c r="E174" s="67">
        <v>25</v>
      </c>
      <c r="F174" s="68">
        <v>12.851850794412405</v>
      </c>
      <c r="G174" s="69">
        <v>12.839556362600717</v>
      </c>
      <c r="H174" s="70">
        <v>3.3788047007992927E-2</v>
      </c>
      <c r="I174" s="71">
        <f t="shared" si="7"/>
        <v>574926108.13652432</v>
      </c>
      <c r="J174" s="71">
        <f t="shared" si="6"/>
        <v>7186576.3517065542</v>
      </c>
      <c r="K174" s="72">
        <v>686770132.64290905</v>
      </c>
      <c r="L174" s="70">
        <v>8.8368113996070701</v>
      </c>
      <c r="M174" s="71">
        <v>690360487.2269417</v>
      </c>
      <c r="N174" s="71">
        <v>9798471.0330163687</v>
      </c>
    </row>
    <row r="175" spans="1:14" x14ac:dyDescent="0.3">
      <c r="A175" s="83" t="s">
        <v>395</v>
      </c>
      <c r="B175" s="65" t="s">
        <v>571</v>
      </c>
      <c r="C175" s="66" t="s">
        <v>493</v>
      </c>
      <c r="D175" s="65" t="s">
        <v>494</v>
      </c>
      <c r="E175" s="67">
        <v>25</v>
      </c>
      <c r="F175" s="68">
        <v>12.80134253897851</v>
      </c>
      <c r="G175" s="69">
        <v>12.839556362600717</v>
      </c>
      <c r="H175" s="70">
        <v>3.3788047007992927E-2</v>
      </c>
      <c r="I175" s="71">
        <f t="shared" si="7"/>
        <v>574926108.13652432</v>
      </c>
      <c r="J175" s="71">
        <f t="shared" si="6"/>
        <v>7186576.3517065542</v>
      </c>
      <c r="K175" s="72">
        <v>701447706.81629765</v>
      </c>
      <c r="L175" s="70">
        <v>8.8459952997583269</v>
      </c>
      <c r="M175" s="71">
        <v>690360487.2269417</v>
      </c>
      <c r="N175" s="71">
        <v>9798471.0330163687</v>
      </c>
    </row>
    <row r="176" spans="1:14" x14ac:dyDescent="0.3">
      <c r="A176" s="83" t="s">
        <v>394</v>
      </c>
      <c r="B176" s="65" t="s">
        <v>572</v>
      </c>
      <c r="C176" s="66" t="s">
        <v>493</v>
      </c>
      <c r="D176" s="65" t="s">
        <v>494</v>
      </c>
      <c r="E176" s="67">
        <v>26</v>
      </c>
      <c r="F176" s="68">
        <v>16.315637582457985</v>
      </c>
      <c r="G176" s="69">
        <v>16.542473592889806</v>
      </c>
      <c r="H176" s="70">
        <v>0.20719615582993267</v>
      </c>
      <c r="I176" s="71">
        <f t="shared" si="7"/>
        <v>130048901.03587535</v>
      </c>
      <c r="J176" s="71">
        <f t="shared" si="6"/>
        <v>1625611.2629484418</v>
      </c>
      <c r="K176" s="72">
        <v>161061648.80168203</v>
      </c>
      <c r="L176" s="70">
        <v>8.2069921406884028</v>
      </c>
      <c r="M176" s="71">
        <v>146840410.69299516</v>
      </c>
      <c r="N176" s="71">
        <v>12904508.335548492</v>
      </c>
    </row>
    <row r="177" spans="1:14" x14ac:dyDescent="0.3">
      <c r="A177" s="83" t="s">
        <v>394</v>
      </c>
      <c r="B177" s="65" t="s">
        <v>573</v>
      </c>
      <c r="C177" s="66" t="s">
        <v>493</v>
      </c>
      <c r="D177" s="65" t="s">
        <v>494</v>
      </c>
      <c r="E177" s="67">
        <v>26</v>
      </c>
      <c r="F177" s="68">
        <v>16.590018118850146</v>
      </c>
      <c r="G177" s="69">
        <v>16.542473592889806</v>
      </c>
      <c r="H177" s="70">
        <v>0.20719615582993267</v>
      </c>
      <c r="I177" s="71">
        <f t="shared" si="7"/>
        <v>130048901.03587535</v>
      </c>
      <c r="J177" s="71">
        <f t="shared" si="6"/>
        <v>1625611.2629484418</v>
      </c>
      <c r="K177" s="72">
        <v>143582534.21690226</v>
      </c>
      <c r="L177" s="70">
        <v>8.1571016143174866</v>
      </c>
      <c r="M177" s="71">
        <v>146840410.69299516</v>
      </c>
      <c r="N177" s="71">
        <v>12904508.335548492</v>
      </c>
    </row>
    <row r="178" spans="1:14" x14ac:dyDescent="0.3">
      <c r="A178" s="83" t="s">
        <v>394</v>
      </c>
      <c r="B178" s="65" t="s">
        <v>574</v>
      </c>
      <c r="C178" s="66" t="s">
        <v>493</v>
      </c>
      <c r="D178" s="65" t="s">
        <v>494</v>
      </c>
      <c r="E178" s="67">
        <v>26</v>
      </c>
      <c r="F178" s="68">
        <v>16.72176507736128</v>
      </c>
      <c r="G178" s="69">
        <v>16.542473592889806</v>
      </c>
      <c r="H178" s="70">
        <v>0.20719615582993267</v>
      </c>
      <c r="I178" s="71">
        <f t="shared" si="7"/>
        <v>130048901.03587535</v>
      </c>
      <c r="J178" s="71">
        <f t="shared" si="6"/>
        <v>1625611.2629484418</v>
      </c>
      <c r="K178" s="72">
        <v>135877049.06040117</v>
      </c>
      <c r="L178" s="70">
        <v>8.1331461064147952</v>
      </c>
      <c r="M178" s="71">
        <v>146840410.69299516</v>
      </c>
      <c r="N178" s="71">
        <v>12904508.335548492</v>
      </c>
    </row>
    <row r="179" spans="1:14" x14ac:dyDescent="0.3">
      <c r="A179" s="73" t="s">
        <v>614</v>
      </c>
      <c r="B179" s="74" t="s">
        <v>576</v>
      </c>
      <c r="C179" s="75" t="s">
        <v>493</v>
      </c>
      <c r="D179" s="74" t="s">
        <v>577</v>
      </c>
      <c r="E179" s="76">
        <v>1</v>
      </c>
      <c r="F179" s="77">
        <v>13.011214203928246</v>
      </c>
      <c r="G179" s="78">
        <v>13.05152298629487</v>
      </c>
      <c r="H179" s="79">
        <v>9.3013185066663215E-2</v>
      </c>
      <c r="I179" s="82"/>
      <c r="J179" s="80">
        <v>821000000</v>
      </c>
      <c r="K179" s="81">
        <v>821000000</v>
      </c>
      <c r="L179" s="79">
        <v>8.9143431571194416</v>
      </c>
      <c r="M179" s="82">
        <v>821000000</v>
      </c>
      <c r="N179" s="82">
        <v>0</v>
      </c>
    </row>
    <row r="180" spans="1:14" x14ac:dyDescent="0.3">
      <c r="A180" s="73" t="s">
        <v>614</v>
      </c>
      <c r="B180" s="74" t="s">
        <v>579</v>
      </c>
      <c r="C180" s="75" t="s">
        <v>493</v>
      </c>
      <c r="D180" s="74" t="s">
        <v>577</v>
      </c>
      <c r="E180" s="76">
        <v>1</v>
      </c>
      <c r="F180" s="77">
        <v>13.157891379498359</v>
      </c>
      <c r="G180" s="78">
        <v>13.05152298629487</v>
      </c>
      <c r="H180" s="79">
        <v>9.3013185066663215E-2</v>
      </c>
      <c r="I180" s="82"/>
      <c r="J180" s="80">
        <v>821000000</v>
      </c>
      <c r="K180" s="81">
        <v>821000000</v>
      </c>
      <c r="L180" s="79">
        <v>8.9143431571194416</v>
      </c>
      <c r="M180" s="82">
        <v>821000000</v>
      </c>
      <c r="N180" s="82">
        <v>0</v>
      </c>
    </row>
    <row r="181" spans="1:14" x14ac:dyDescent="0.3">
      <c r="A181" s="73" t="s">
        <v>614</v>
      </c>
      <c r="B181" s="74" t="s">
        <v>580</v>
      </c>
      <c r="C181" s="75" t="s">
        <v>493</v>
      </c>
      <c r="D181" s="74" t="s">
        <v>577</v>
      </c>
      <c r="E181" s="76">
        <v>1</v>
      </c>
      <c r="F181" s="77">
        <v>12.985463375458</v>
      </c>
      <c r="G181" s="78">
        <v>13.05152298629487</v>
      </c>
      <c r="H181" s="79">
        <v>9.3013185066663215E-2</v>
      </c>
      <c r="I181" s="82"/>
      <c r="J181" s="80">
        <v>821000000</v>
      </c>
      <c r="K181" s="81">
        <v>821000000</v>
      </c>
      <c r="L181" s="79">
        <v>8.9143431571194416</v>
      </c>
      <c r="M181" s="82">
        <v>821000000</v>
      </c>
      <c r="N181" s="82">
        <v>0</v>
      </c>
    </row>
    <row r="182" spans="1:14" x14ac:dyDescent="0.3">
      <c r="A182" s="73" t="s">
        <v>615</v>
      </c>
      <c r="B182" s="74" t="s">
        <v>582</v>
      </c>
      <c r="C182" s="75" t="s">
        <v>493</v>
      </c>
      <c r="D182" s="74" t="s">
        <v>577</v>
      </c>
      <c r="E182" s="76">
        <v>2</v>
      </c>
      <c r="F182" s="77">
        <v>16.449735413809549</v>
      </c>
      <c r="G182" s="78">
        <v>16.501348093573768</v>
      </c>
      <c r="H182" s="79">
        <v>0.25417920441324282</v>
      </c>
      <c r="I182" s="82"/>
      <c r="J182" s="80">
        <v>82100000</v>
      </c>
      <c r="K182" s="81">
        <v>82100000</v>
      </c>
      <c r="L182" s="79">
        <v>7.9143431571194407</v>
      </c>
      <c r="M182" s="82">
        <v>82100000</v>
      </c>
      <c r="N182" s="82">
        <v>0</v>
      </c>
    </row>
    <row r="183" spans="1:14" x14ac:dyDescent="0.3">
      <c r="A183" s="73" t="s">
        <v>615</v>
      </c>
      <c r="B183" s="74" t="s">
        <v>583</v>
      </c>
      <c r="C183" s="75" t="s">
        <v>493</v>
      </c>
      <c r="D183" s="74" t="s">
        <v>577</v>
      </c>
      <c r="E183" s="76">
        <v>2</v>
      </c>
      <c r="F183" s="77">
        <v>16.276936195867538</v>
      </c>
      <c r="G183" s="78">
        <v>16.501348093573768</v>
      </c>
      <c r="H183" s="79">
        <v>0.25417920441324282</v>
      </c>
      <c r="I183" s="82"/>
      <c r="J183" s="80">
        <v>82100000</v>
      </c>
      <c r="K183" s="81">
        <v>82100000</v>
      </c>
      <c r="L183" s="79">
        <v>7.9143431571194407</v>
      </c>
      <c r="M183" s="82">
        <v>82100000</v>
      </c>
      <c r="N183" s="82">
        <v>0</v>
      </c>
    </row>
    <row r="184" spans="1:14" x14ac:dyDescent="0.3">
      <c r="A184" s="73" t="s">
        <v>615</v>
      </c>
      <c r="B184" s="74" t="s">
        <v>584</v>
      </c>
      <c r="C184" s="75" t="s">
        <v>493</v>
      </c>
      <c r="D184" s="74" t="s">
        <v>577</v>
      </c>
      <c r="E184" s="76">
        <v>2</v>
      </c>
      <c r="F184" s="77">
        <v>16.777372671044223</v>
      </c>
      <c r="G184" s="78">
        <v>16.501348093573768</v>
      </c>
      <c r="H184" s="79">
        <v>0.25417920441324282</v>
      </c>
      <c r="I184" s="82"/>
      <c r="J184" s="80">
        <v>82100000</v>
      </c>
      <c r="K184" s="81">
        <v>82100000</v>
      </c>
      <c r="L184" s="79">
        <v>7.9143431571194407</v>
      </c>
      <c r="M184" s="82">
        <v>82100000</v>
      </c>
      <c r="N184" s="82">
        <v>0</v>
      </c>
    </row>
    <row r="185" spans="1:14" x14ac:dyDescent="0.3">
      <c r="A185" s="73" t="s">
        <v>616</v>
      </c>
      <c r="B185" s="74" t="s">
        <v>586</v>
      </c>
      <c r="C185" s="75" t="s">
        <v>493</v>
      </c>
      <c r="D185" s="74" t="s">
        <v>577</v>
      </c>
      <c r="E185" s="76">
        <v>3</v>
      </c>
      <c r="F185" s="77">
        <v>24.582766750709116</v>
      </c>
      <c r="G185" s="78">
        <v>24.083441327496661</v>
      </c>
      <c r="H185" s="79">
        <v>0.63289391126269712</v>
      </c>
      <c r="I185" s="82"/>
      <c r="J185" s="80">
        <v>8210000</v>
      </c>
      <c r="K185" s="81">
        <v>8210000</v>
      </c>
      <c r="L185" s="79">
        <v>6.9143431571194407</v>
      </c>
      <c r="M185" s="82">
        <v>8210000</v>
      </c>
      <c r="N185" s="82">
        <v>0</v>
      </c>
    </row>
    <row r="186" spans="1:14" x14ac:dyDescent="0.3">
      <c r="A186" s="73" t="s">
        <v>616</v>
      </c>
      <c r="B186" s="74" t="s">
        <v>588</v>
      </c>
      <c r="C186" s="75" t="s">
        <v>493</v>
      </c>
      <c r="D186" s="74" t="s">
        <v>577</v>
      </c>
      <c r="E186" s="76">
        <v>3</v>
      </c>
      <c r="F186" s="77">
        <v>23.371652773490691</v>
      </c>
      <c r="G186" s="78">
        <v>24.083441327496661</v>
      </c>
      <c r="H186" s="79">
        <v>0.63289391126269712</v>
      </c>
      <c r="I186" s="82"/>
      <c r="J186" s="80">
        <v>8210000</v>
      </c>
      <c r="K186" s="81">
        <v>8210000</v>
      </c>
      <c r="L186" s="79">
        <v>6.9143431571194407</v>
      </c>
      <c r="M186" s="82">
        <v>8210000</v>
      </c>
      <c r="N186" s="82">
        <v>0</v>
      </c>
    </row>
    <row r="187" spans="1:14" x14ac:dyDescent="0.3">
      <c r="A187" s="73" t="s">
        <v>616</v>
      </c>
      <c r="B187" s="74" t="s">
        <v>589</v>
      </c>
      <c r="C187" s="75" t="s">
        <v>493</v>
      </c>
      <c r="D187" s="74" t="s">
        <v>577</v>
      </c>
      <c r="E187" s="76">
        <v>3</v>
      </c>
      <c r="F187" s="77">
        <v>24.295904458290178</v>
      </c>
      <c r="G187" s="78">
        <v>24.083441327496661</v>
      </c>
      <c r="H187" s="79">
        <v>0.63289391126269712</v>
      </c>
      <c r="I187" s="82"/>
      <c r="J187" s="80">
        <v>8210000</v>
      </c>
      <c r="K187" s="81">
        <v>8210000</v>
      </c>
      <c r="L187" s="79">
        <v>6.9143431571194407</v>
      </c>
      <c r="M187" s="82">
        <v>8210000</v>
      </c>
      <c r="N187" s="82">
        <v>0</v>
      </c>
    </row>
    <row r="188" spans="1:14" x14ac:dyDescent="0.3">
      <c r="A188" s="73" t="s">
        <v>617</v>
      </c>
      <c r="B188" s="74" t="s">
        <v>591</v>
      </c>
      <c r="C188" s="75" t="s">
        <v>493</v>
      </c>
      <c r="D188" s="74" t="s">
        <v>577</v>
      </c>
      <c r="E188" s="76">
        <v>4</v>
      </c>
      <c r="F188" s="77">
        <v>25.953287778358561</v>
      </c>
      <c r="G188" s="78">
        <v>29.374032812467618</v>
      </c>
      <c r="H188" s="79">
        <v>3.6486773162808706</v>
      </c>
      <c r="I188" s="82"/>
      <c r="J188" s="80">
        <v>821000</v>
      </c>
      <c r="K188" s="81">
        <v>821000</v>
      </c>
      <c r="L188" s="79">
        <v>5.9143431571194407</v>
      </c>
      <c r="M188" s="82">
        <v>821000</v>
      </c>
      <c r="N188" s="82">
        <v>0</v>
      </c>
    </row>
    <row r="189" spans="1:14" x14ac:dyDescent="0.3">
      <c r="A189" s="73" t="s">
        <v>617</v>
      </c>
      <c r="B189" s="74" t="s">
        <v>592</v>
      </c>
      <c r="C189" s="75" t="s">
        <v>493</v>
      </c>
      <c r="D189" s="74" t="s">
        <v>577</v>
      </c>
      <c r="E189" s="76">
        <v>4</v>
      </c>
      <c r="F189" s="77">
        <v>28.954446710896836</v>
      </c>
      <c r="G189" s="78">
        <v>29.374032812467618</v>
      </c>
      <c r="H189" s="79">
        <v>3.6486773162808706</v>
      </c>
      <c r="I189" s="82"/>
      <c r="J189" s="80">
        <v>821000</v>
      </c>
      <c r="K189" s="81">
        <v>821000</v>
      </c>
      <c r="L189" s="79">
        <v>5.9143431571194407</v>
      </c>
      <c r="M189" s="82">
        <v>821000</v>
      </c>
      <c r="N189" s="82">
        <v>0</v>
      </c>
    </row>
    <row r="190" spans="1:14" x14ac:dyDescent="0.3">
      <c r="A190" s="73" t="s">
        <v>617</v>
      </c>
      <c r="B190" s="74" t="s">
        <v>594</v>
      </c>
      <c r="C190" s="75" t="s">
        <v>493</v>
      </c>
      <c r="D190" s="74" t="s">
        <v>577</v>
      </c>
      <c r="E190" s="76">
        <v>4</v>
      </c>
      <c r="F190" s="77">
        <v>33.214363948147458</v>
      </c>
      <c r="G190" s="78">
        <v>29.374032812467618</v>
      </c>
      <c r="H190" s="79">
        <v>3.6486773162808706</v>
      </c>
      <c r="I190" s="82"/>
      <c r="J190" s="80">
        <v>821000</v>
      </c>
      <c r="K190" s="81">
        <v>821000</v>
      </c>
      <c r="L190" s="79">
        <v>5.9143431571194407</v>
      </c>
      <c r="M190" s="82">
        <v>821000</v>
      </c>
      <c r="N190" s="82">
        <v>0</v>
      </c>
    </row>
    <row r="191" spans="1:14" x14ac:dyDescent="0.3">
      <c r="A191" s="73" t="s">
        <v>618</v>
      </c>
      <c r="B191" s="74" t="s">
        <v>596</v>
      </c>
      <c r="C191" s="75" t="s">
        <v>493</v>
      </c>
      <c r="D191" s="74" t="s">
        <v>577</v>
      </c>
      <c r="E191" s="76">
        <v>5</v>
      </c>
      <c r="F191" s="77">
        <v>33.504360832235392</v>
      </c>
      <c r="G191" s="78">
        <v>34.113440953091605</v>
      </c>
      <c r="H191" s="79">
        <v>1.0096456898817652</v>
      </c>
      <c r="I191" s="82"/>
      <c r="J191" s="80">
        <v>82100</v>
      </c>
      <c r="K191" s="81">
        <v>82100</v>
      </c>
      <c r="L191" s="79">
        <v>4.9143431571194407</v>
      </c>
      <c r="M191" s="82">
        <v>82100</v>
      </c>
      <c r="N191" s="82">
        <v>0</v>
      </c>
    </row>
    <row r="192" spans="1:14" x14ac:dyDescent="0.3">
      <c r="A192" s="73" t="s">
        <v>618</v>
      </c>
      <c r="B192" s="74" t="s">
        <v>597</v>
      </c>
      <c r="C192" s="75" t="s">
        <v>493</v>
      </c>
      <c r="D192" s="74" t="s">
        <v>577</v>
      </c>
      <c r="E192" s="76">
        <v>5</v>
      </c>
      <c r="F192" s="77">
        <v>33.557080047159374</v>
      </c>
      <c r="G192" s="78">
        <v>34.113440953091605</v>
      </c>
      <c r="H192" s="79">
        <v>1.0096456898817652</v>
      </c>
      <c r="I192" s="82"/>
      <c r="J192" s="80">
        <v>82100</v>
      </c>
      <c r="K192" s="81">
        <v>82100</v>
      </c>
      <c r="L192" s="79">
        <v>4.9143431571194407</v>
      </c>
      <c r="M192" s="82">
        <v>82100</v>
      </c>
      <c r="N192" s="82">
        <v>0</v>
      </c>
    </row>
    <row r="193" spans="1:14" x14ac:dyDescent="0.3">
      <c r="A193" s="73" t="s">
        <v>618</v>
      </c>
      <c r="B193" s="74" t="s">
        <v>599</v>
      </c>
      <c r="C193" s="75" t="s">
        <v>493</v>
      </c>
      <c r="D193" s="74" t="s">
        <v>577</v>
      </c>
      <c r="E193" s="76">
        <v>5</v>
      </c>
      <c r="F193" s="77">
        <v>35.278881979880047</v>
      </c>
      <c r="G193" s="78">
        <v>34.113440953091605</v>
      </c>
      <c r="H193" s="79">
        <v>1.0096456898817652</v>
      </c>
      <c r="I193" s="82"/>
      <c r="J193" s="80">
        <v>82100</v>
      </c>
      <c r="K193" s="81">
        <v>82100</v>
      </c>
      <c r="L193" s="79">
        <v>4.9143431571194407</v>
      </c>
      <c r="M193" s="82">
        <v>82100</v>
      </c>
      <c r="N193" s="82">
        <v>0</v>
      </c>
    </row>
    <row r="194" spans="1:14" x14ac:dyDescent="0.3">
      <c r="A194" s="64" t="s">
        <v>619</v>
      </c>
      <c r="B194" s="65" t="s">
        <v>601</v>
      </c>
      <c r="C194" s="66" t="s">
        <v>493</v>
      </c>
      <c r="D194" s="65" t="s">
        <v>602</v>
      </c>
      <c r="E194" s="67">
        <v>1</v>
      </c>
      <c r="F194" s="68">
        <v>34.12501436055291</v>
      </c>
      <c r="G194" s="69">
        <v>35.25299243705156</v>
      </c>
      <c r="H194" s="70">
        <v>1.2056059258516989</v>
      </c>
      <c r="I194" s="71"/>
      <c r="J194" s="71"/>
      <c r="K194" s="72">
        <v>0</v>
      </c>
      <c r="L194" s="70" t="e">
        <v>#NUM!</v>
      </c>
      <c r="M194" s="71">
        <v>0</v>
      </c>
      <c r="N194" s="71">
        <v>0</v>
      </c>
    </row>
    <row r="195" spans="1:14" x14ac:dyDescent="0.3">
      <c r="A195" s="64" t="s">
        <v>619</v>
      </c>
      <c r="B195" s="65" t="s">
        <v>603</v>
      </c>
      <c r="C195" s="66" t="s">
        <v>493</v>
      </c>
      <c r="D195" s="65" t="s">
        <v>602</v>
      </c>
      <c r="E195" s="67">
        <v>1</v>
      </c>
      <c r="F195" s="68">
        <v>35.1104160199802</v>
      </c>
      <c r="G195" s="69">
        <v>35.25299243705156</v>
      </c>
      <c r="H195" s="70">
        <v>1.2056059258516989</v>
      </c>
      <c r="I195" s="71"/>
      <c r="J195" s="71"/>
      <c r="K195" s="72">
        <v>0</v>
      </c>
      <c r="L195" s="70" t="e">
        <v>#NUM!</v>
      </c>
      <c r="M195" s="71">
        <v>0</v>
      </c>
      <c r="N195" s="71">
        <v>0</v>
      </c>
    </row>
    <row r="196" spans="1:14" x14ac:dyDescent="0.3">
      <c r="A196" s="64" t="s">
        <v>619</v>
      </c>
      <c r="B196" s="65" t="s">
        <v>604</v>
      </c>
      <c r="C196" s="66" t="s">
        <v>493</v>
      </c>
      <c r="D196" s="65" t="s">
        <v>602</v>
      </c>
      <c r="E196" s="67">
        <v>1</v>
      </c>
      <c r="F196" s="68">
        <v>36.523546930621578</v>
      </c>
      <c r="G196" s="69">
        <v>35.25299243705156</v>
      </c>
      <c r="H196" s="70">
        <v>1.2056059258516989</v>
      </c>
      <c r="I196" s="71"/>
      <c r="J196" s="71"/>
      <c r="K196" s="72">
        <v>0</v>
      </c>
      <c r="L196" s="70" t="e">
        <v>#NUM!</v>
      </c>
      <c r="M196" s="71">
        <v>0</v>
      </c>
      <c r="N196" s="71">
        <v>0</v>
      </c>
    </row>
    <row r="197" spans="1:14" x14ac:dyDescent="0.3">
      <c r="A197" s="47"/>
    </row>
    <row r="198" spans="1:14" x14ac:dyDescent="0.3">
      <c r="A198" s="160" t="s">
        <v>620</v>
      </c>
      <c r="B198" s="160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</row>
    <row r="199" spans="1:14" x14ac:dyDescent="0.3">
      <c r="A199" s="84" t="s">
        <v>304</v>
      </c>
      <c r="B199" s="85" t="s">
        <v>492</v>
      </c>
      <c r="C199" s="86" t="s">
        <v>493</v>
      </c>
      <c r="D199" s="85" t="s">
        <v>494</v>
      </c>
      <c r="E199" s="85">
        <v>1</v>
      </c>
      <c r="F199" s="87">
        <v>11.903203954791101</v>
      </c>
      <c r="G199" s="87">
        <v>11.878067529395432</v>
      </c>
      <c r="H199" s="88">
        <v>3.0384180097764068E-2</v>
      </c>
      <c r="I199" s="89">
        <f>2^(36.30405-0.74355*G199)</f>
        <v>186178712.95107943</v>
      </c>
      <c r="J199" s="89">
        <f>I199/80</f>
        <v>2327233.9118884928</v>
      </c>
      <c r="K199" s="89">
        <v>222804198.64890659</v>
      </c>
      <c r="L199" s="88">
        <v>8.3479233706707685</v>
      </c>
      <c r="M199" s="89">
        <v>226584986.60864687</v>
      </c>
      <c r="N199" s="89">
        <v>4589194.9859670326</v>
      </c>
    </row>
    <row r="200" spans="1:14" x14ac:dyDescent="0.3">
      <c r="A200" s="84" t="s">
        <v>304</v>
      </c>
      <c r="B200" s="85" t="s">
        <v>495</v>
      </c>
      <c r="C200" s="86" t="s">
        <v>493</v>
      </c>
      <c r="D200" s="85" t="s">
        <v>494</v>
      </c>
      <c r="E200" s="85">
        <v>1</v>
      </c>
      <c r="F200" s="87">
        <v>11.886696450677494</v>
      </c>
      <c r="G200" s="87">
        <v>11.878067529395432</v>
      </c>
      <c r="H200" s="88">
        <v>3.0384180097764068E-2</v>
      </c>
      <c r="I200" s="89">
        <f t="shared" ref="I200:I258" si="8">2^(36.30405-0.74355*G200)</f>
        <v>186178712.95107943</v>
      </c>
      <c r="J200" s="89">
        <f t="shared" ref="J200:J258" si="9">I200/80</f>
        <v>2327233.9118884928</v>
      </c>
      <c r="K200" s="89">
        <v>225259802.50334528</v>
      </c>
      <c r="L200" s="88">
        <v>8.3526836990095106</v>
      </c>
      <c r="M200" s="89">
        <v>226584986.60864687</v>
      </c>
      <c r="N200" s="89">
        <v>4589194.9859670326</v>
      </c>
    </row>
    <row r="201" spans="1:14" x14ac:dyDescent="0.3">
      <c r="A201" s="84" t="s">
        <v>304</v>
      </c>
      <c r="B201" s="85" t="s">
        <v>496</v>
      </c>
      <c r="C201" s="86" t="s">
        <v>493</v>
      </c>
      <c r="D201" s="85" t="s">
        <v>494</v>
      </c>
      <c r="E201" s="85">
        <v>1</v>
      </c>
      <c r="F201" s="87">
        <v>11.844302182717744</v>
      </c>
      <c r="G201" s="87">
        <v>11.878067529395432</v>
      </c>
      <c r="H201" s="88">
        <v>3.0384180097764068E-2</v>
      </c>
      <c r="I201" s="89">
        <f t="shared" si="8"/>
        <v>186178712.95107943</v>
      </c>
      <c r="J201" s="89">
        <f t="shared" si="9"/>
        <v>2327233.9118884928</v>
      </c>
      <c r="K201" s="89">
        <v>231690958.67368883</v>
      </c>
      <c r="L201" s="88">
        <v>8.3649090865532933</v>
      </c>
      <c r="M201" s="89">
        <v>226584986.60864687</v>
      </c>
      <c r="N201" s="89">
        <v>4589194.9859670326</v>
      </c>
    </row>
    <row r="202" spans="1:14" x14ac:dyDescent="0.3">
      <c r="A202" s="84" t="s">
        <v>303</v>
      </c>
      <c r="B202" s="85" t="s">
        <v>497</v>
      </c>
      <c r="C202" s="86" t="s">
        <v>493</v>
      </c>
      <c r="D202" s="85" t="s">
        <v>494</v>
      </c>
      <c r="E202" s="85">
        <v>2</v>
      </c>
      <c r="F202" s="87">
        <v>11.823002829253706</v>
      </c>
      <c r="G202" s="87">
        <v>11.290283627615784</v>
      </c>
      <c r="H202" s="88">
        <v>0.56163076998011807</v>
      </c>
      <c r="I202" s="89">
        <f t="shared" si="8"/>
        <v>252054349.42883334</v>
      </c>
      <c r="J202" s="89">
        <f t="shared" si="9"/>
        <v>3150679.3678604169</v>
      </c>
      <c r="K202" s="89">
        <v>234991015.32731622</v>
      </c>
      <c r="L202" s="88">
        <v>8.3710512577255152</v>
      </c>
      <c r="M202" s="89">
        <v>350689383.26071018</v>
      </c>
      <c r="N202" s="89">
        <v>131783274.85177082</v>
      </c>
    </row>
    <row r="203" spans="1:14" x14ac:dyDescent="0.3">
      <c r="A203" s="84" t="s">
        <v>303</v>
      </c>
      <c r="B203" s="85" t="s">
        <v>498</v>
      </c>
      <c r="C203" s="86" t="s">
        <v>493</v>
      </c>
      <c r="D203" s="85" t="s">
        <v>494</v>
      </c>
      <c r="E203" s="85">
        <v>2</v>
      </c>
      <c r="F203" s="87">
        <v>10.703632267703412</v>
      </c>
      <c r="G203" s="87">
        <v>11.290283627615784</v>
      </c>
      <c r="H203" s="88">
        <v>0.56163076998011807</v>
      </c>
      <c r="I203" s="89">
        <f t="shared" si="8"/>
        <v>252054349.42883334</v>
      </c>
      <c r="J203" s="89">
        <f t="shared" si="9"/>
        <v>3150679.3678604169</v>
      </c>
      <c r="K203" s="89">
        <v>494137908.77755648</v>
      </c>
      <c r="L203" s="88">
        <v>8.6938481729369261</v>
      </c>
      <c r="M203" s="89">
        <v>350689383.26071018</v>
      </c>
      <c r="N203" s="89">
        <v>131783274.85177082</v>
      </c>
    </row>
    <row r="204" spans="1:14" x14ac:dyDescent="0.3">
      <c r="A204" s="84" t="s">
        <v>303</v>
      </c>
      <c r="B204" s="85" t="s">
        <v>499</v>
      </c>
      <c r="C204" s="86" t="s">
        <v>493</v>
      </c>
      <c r="D204" s="85" t="s">
        <v>494</v>
      </c>
      <c r="E204" s="85">
        <v>2</v>
      </c>
      <c r="F204" s="87">
        <v>11.344215785890231</v>
      </c>
      <c r="G204" s="87">
        <v>11.290283627615784</v>
      </c>
      <c r="H204" s="88">
        <v>0.56163076998011807</v>
      </c>
      <c r="I204" s="89">
        <f t="shared" si="8"/>
        <v>252054349.42883334</v>
      </c>
      <c r="J204" s="89">
        <f t="shared" si="9"/>
        <v>3150679.3678604169</v>
      </c>
      <c r="K204" s="89">
        <v>322939225.67725778</v>
      </c>
      <c r="L204" s="88">
        <v>8.5091207996177669</v>
      </c>
      <c r="M204" s="89">
        <v>350689383.26071018</v>
      </c>
      <c r="N204" s="89">
        <v>131783274.85177082</v>
      </c>
    </row>
    <row r="205" spans="1:14" x14ac:dyDescent="0.3">
      <c r="A205" s="84" t="s">
        <v>393</v>
      </c>
      <c r="B205" s="85" t="s">
        <v>500</v>
      </c>
      <c r="C205" s="86" t="s">
        <v>493</v>
      </c>
      <c r="D205" s="85" t="s">
        <v>494</v>
      </c>
      <c r="E205" s="85">
        <v>3</v>
      </c>
      <c r="F205" s="87">
        <v>11.019579669814613</v>
      </c>
      <c r="G205" s="87">
        <v>10.586307101087563</v>
      </c>
      <c r="H205" s="88">
        <v>0.47104166546322834</v>
      </c>
      <c r="I205" s="89">
        <f t="shared" si="8"/>
        <v>362297938.27552944</v>
      </c>
      <c r="J205" s="89">
        <f t="shared" si="9"/>
        <v>4528724.2284441181</v>
      </c>
      <c r="K205" s="89">
        <v>400624296.39720017</v>
      </c>
      <c r="L205" s="88">
        <v>8.6027372841269631</v>
      </c>
      <c r="M205" s="89">
        <v>552122930.85385275</v>
      </c>
      <c r="N205" s="89">
        <v>176007387.40689471</v>
      </c>
    </row>
    <row r="206" spans="1:14" x14ac:dyDescent="0.3">
      <c r="A206" s="84" t="s">
        <v>393</v>
      </c>
      <c r="B206" s="85" t="s">
        <v>501</v>
      </c>
      <c r="C206" s="86" t="s">
        <v>493</v>
      </c>
      <c r="D206" s="85" t="s">
        <v>494</v>
      </c>
      <c r="E206" s="85">
        <v>3</v>
      </c>
      <c r="F206" s="87">
        <v>10.654427575193209</v>
      </c>
      <c r="G206" s="87">
        <v>10.586307101087563</v>
      </c>
      <c r="H206" s="88">
        <v>0.47104166546322834</v>
      </c>
      <c r="I206" s="89">
        <f t="shared" si="8"/>
        <v>362297938.27552944</v>
      </c>
      <c r="J206" s="89">
        <f t="shared" si="9"/>
        <v>4528724.2284441181</v>
      </c>
      <c r="K206" s="89">
        <v>510549090.77669281</v>
      </c>
      <c r="L206" s="88">
        <v>8.7080375071054252</v>
      </c>
      <c r="M206" s="89">
        <v>552122930.85385275</v>
      </c>
      <c r="N206" s="89">
        <v>176007387.40689471</v>
      </c>
    </row>
    <row r="207" spans="1:14" x14ac:dyDescent="0.3">
      <c r="A207" s="84" t="s">
        <v>393</v>
      </c>
      <c r="B207" s="85" t="s">
        <v>502</v>
      </c>
      <c r="C207" s="86" t="s">
        <v>493</v>
      </c>
      <c r="D207" s="85" t="s">
        <v>494</v>
      </c>
      <c r="E207" s="85">
        <v>3</v>
      </c>
      <c r="F207" s="87">
        <v>10.084914058254867</v>
      </c>
      <c r="G207" s="87">
        <v>10.586307101087563</v>
      </c>
      <c r="H207" s="88">
        <v>0.47104166546322834</v>
      </c>
      <c r="I207" s="89">
        <f t="shared" si="8"/>
        <v>362297938.27552944</v>
      </c>
      <c r="J207" s="89">
        <f t="shared" si="9"/>
        <v>4528724.2284441181</v>
      </c>
      <c r="K207" s="89">
        <v>745195405.38766539</v>
      </c>
      <c r="L207" s="88">
        <v>8.872270168525688</v>
      </c>
      <c r="M207" s="89">
        <v>552122930.85385275</v>
      </c>
      <c r="N207" s="89">
        <v>176007387.40689471</v>
      </c>
    </row>
    <row r="208" spans="1:14" x14ac:dyDescent="0.3">
      <c r="A208" s="84" t="s">
        <v>423</v>
      </c>
      <c r="B208" s="85" t="s">
        <v>503</v>
      </c>
      <c r="C208" s="86" t="s">
        <v>493</v>
      </c>
      <c r="D208" s="85" t="s">
        <v>494</v>
      </c>
      <c r="E208" s="85">
        <v>4</v>
      </c>
      <c r="F208" s="87">
        <v>15.315582866505896</v>
      </c>
      <c r="G208" s="87">
        <v>14.981338521141197</v>
      </c>
      <c r="H208" s="88">
        <v>0.28960779847510892</v>
      </c>
      <c r="I208" s="89">
        <f t="shared" si="8"/>
        <v>37611636.45594196</v>
      </c>
      <c r="J208" s="89">
        <f t="shared" si="9"/>
        <v>470145.45569927449</v>
      </c>
      <c r="K208" s="89">
        <v>23114440.715375587</v>
      </c>
      <c r="L208" s="88">
        <v>7.3638833895688336</v>
      </c>
      <c r="M208" s="89">
        <v>29201967.379996676</v>
      </c>
      <c r="N208" s="89">
        <v>5275569.5673107794</v>
      </c>
    </row>
    <row r="209" spans="1:14" x14ac:dyDescent="0.3">
      <c r="A209" s="84" t="s">
        <v>423</v>
      </c>
      <c r="B209" s="85" t="s">
        <v>504</v>
      </c>
      <c r="C209" s="86" t="s">
        <v>493</v>
      </c>
      <c r="D209" s="85" t="s">
        <v>494</v>
      </c>
      <c r="E209" s="85">
        <v>4</v>
      </c>
      <c r="F209" s="87">
        <v>14.823338581266194</v>
      </c>
      <c r="G209" s="87">
        <v>14.981338521141197</v>
      </c>
      <c r="H209" s="88">
        <v>0.28960779847510892</v>
      </c>
      <c r="I209" s="89">
        <f t="shared" si="8"/>
        <v>37611636.45594196</v>
      </c>
      <c r="J209" s="89">
        <f t="shared" si="9"/>
        <v>470145.45569927449</v>
      </c>
      <c r="K209" s="89">
        <v>32050414.07148755</v>
      </c>
      <c r="L209" s="88">
        <v>7.5058336447066463</v>
      </c>
      <c r="M209" s="89">
        <v>29201967.379996676</v>
      </c>
      <c r="N209" s="89">
        <v>5275569.5673107794</v>
      </c>
    </row>
    <row r="210" spans="1:14" x14ac:dyDescent="0.3">
      <c r="A210" s="84" t="s">
        <v>423</v>
      </c>
      <c r="B210" s="85" t="s">
        <v>505</v>
      </c>
      <c r="C210" s="86" t="s">
        <v>493</v>
      </c>
      <c r="D210" s="85" t="s">
        <v>494</v>
      </c>
      <c r="E210" s="85">
        <v>4</v>
      </c>
      <c r="F210" s="87">
        <v>14.805094115651496</v>
      </c>
      <c r="G210" s="87">
        <v>14.981338521141197</v>
      </c>
      <c r="H210" s="88">
        <v>0.28960779847510892</v>
      </c>
      <c r="I210" s="89">
        <f t="shared" si="8"/>
        <v>37611636.45594196</v>
      </c>
      <c r="J210" s="89">
        <f t="shared" si="9"/>
        <v>470145.45569927449</v>
      </c>
      <c r="K210" s="89">
        <v>32441047.353126891</v>
      </c>
      <c r="L210" s="88">
        <v>7.5110948668813196</v>
      </c>
      <c r="M210" s="89">
        <v>29201967.379996676</v>
      </c>
      <c r="N210" s="89">
        <v>5275569.5673107794</v>
      </c>
    </row>
    <row r="211" spans="1:14" x14ac:dyDescent="0.3">
      <c r="A211" s="84" t="s">
        <v>621</v>
      </c>
      <c r="B211" s="85" t="s">
        <v>506</v>
      </c>
      <c r="C211" s="86" t="s">
        <v>493</v>
      </c>
      <c r="D211" s="85" t="s">
        <v>494</v>
      </c>
      <c r="E211" s="85">
        <v>5</v>
      </c>
      <c r="F211" s="87">
        <v>18.630630404827055</v>
      </c>
      <c r="G211" s="87">
        <v>18.309804645345828</v>
      </c>
      <c r="H211" s="88">
        <v>0.37607976703794832</v>
      </c>
      <c r="I211" s="89">
        <f t="shared" si="8"/>
        <v>6765638.9369693547</v>
      </c>
      <c r="J211" s="89">
        <f t="shared" si="9"/>
        <v>84570.486712116937</v>
      </c>
      <c r="K211" s="89">
        <v>2558062.827008978</v>
      </c>
      <c r="L211" s="88">
        <v>6.4079112067134876</v>
      </c>
      <c r="M211" s="89">
        <v>3233460.3910059421</v>
      </c>
      <c r="N211" s="89">
        <v>834637.24443698861</v>
      </c>
    </row>
    <row r="212" spans="1:14" x14ac:dyDescent="0.3">
      <c r="A212" s="84" t="s">
        <v>621</v>
      </c>
      <c r="B212" s="85" t="s">
        <v>507</v>
      </c>
      <c r="C212" s="86" t="s">
        <v>493</v>
      </c>
      <c r="D212" s="85" t="s">
        <v>494</v>
      </c>
      <c r="E212" s="85">
        <v>5</v>
      </c>
      <c r="F212" s="87">
        <v>18.402846130758562</v>
      </c>
      <c r="G212" s="87">
        <v>18.309804645345828</v>
      </c>
      <c r="H212" s="88">
        <v>0.37607976703794832</v>
      </c>
      <c r="I212" s="89">
        <f t="shared" si="8"/>
        <v>6765638.9369693547</v>
      </c>
      <c r="J212" s="89">
        <f t="shared" si="9"/>
        <v>84570.486712116937</v>
      </c>
      <c r="K212" s="89">
        <v>2975761.8873945591</v>
      </c>
      <c r="L212" s="88">
        <v>6.4735981771669051</v>
      </c>
      <c r="M212" s="89">
        <v>3233460.3910059421</v>
      </c>
      <c r="N212" s="89">
        <v>834637.24443698861</v>
      </c>
    </row>
    <row r="213" spans="1:14" x14ac:dyDescent="0.3">
      <c r="A213" s="84" t="s">
        <v>621</v>
      </c>
      <c r="B213" s="85" t="s">
        <v>508</v>
      </c>
      <c r="C213" s="86" t="s">
        <v>493</v>
      </c>
      <c r="D213" s="85" t="s">
        <v>494</v>
      </c>
      <c r="E213" s="85">
        <v>5</v>
      </c>
      <c r="F213" s="87">
        <v>17.895937400451864</v>
      </c>
      <c r="G213" s="87">
        <v>18.309804645345828</v>
      </c>
      <c r="H213" s="88">
        <v>0.37607976703794832</v>
      </c>
      <c r="I213" s="89">
        <f t="shared" si="8"/>
        <v>6765638.9369693547</v>
      </c>
      <c r="J213" s="89">
        <f t="shared" si="9"/>
        <v>84570.486712116937</v>
      </c>
      <c r="K213" s="89">
        <v>4166556.4586142884</v>
      </c>
      <c r="L213" s="88">
        <v>6.6197772710767131</v>
      </c>
      <c r="M213" s="89">
        <v>3233460.3910059421</v>
      </c>
      <c r="N213" s="89">
        <v>834637.24443698861</v>
      </c>
    </row>
    <row r="214" spans="1:14" x14ac:dyDescent="0.3">
      <c r="A214" s="84" t="s">
        <v>622</v>
      </c>
      <c r="B214" s="85" t="s">
        <v>509</v>
      </c>
      <c r="C214" s="86" t="s">
        <v>493</v>
      </c>
      <c r="D214" s="85" t="s">
        <v>494</v>
      </c>
      <c r="E214" s="85">
        <v>6</v>
      </c>
      <c r="F214" s="87">
        <v>12.975135256773349</v>
      </c>
      <c r="G214" s="87">
        <v>12.286630233726584</v>
      </c>
      <c r="H214" s="88">
        <v>0.59728311379958887</v>
      </c>
      <c r="I214" s="89">
        <f t="shared" si="8"/>
        <v>150827691.8470234</v>
      </c>
      <c r="J214" s="89">
        <f t="shared" si="9"/>
        <v>1885346.1480877926</v>
      </c>
      <c r="K214" s="89">
        <v>109346952.9095642</v>
      </c>
      <c r="L214" s="88">
        <v>8.0388066853800559</v>
      </c>
      <c r="M214" s="89">
        <v>181210128.97514501</v>
      </c>
      <c r="N214" s="89">
        <v>62438316.614758216</v>
      </c>
    </row>
    <row r="215" spans="1:14" x14ac:dyDescent="0.3">
      <c r="A215" s="84" t="s">
        <v>622</v>
      </c>
      <c r="B215" s="85" t="s">
        <v>510</v>
      </c>
      <c r="C215" s="86" t="s">
        <v>493</v>
      </c>
      <c r="D215" s="85" t="s">
        <v>494</v>
      </c>
      <c r="E215" s="85">
        <v>6</v>
      </c>
      <c r="F215" s="87">
        <v>11.907481548205714</v>
      </c>
      <c r="G215" s="87">
        <v>12.286630233726584</v>
      </c>
      <c r="H215" s="88">
        <v>0.59728311379958887</v>
      </c>
      <c r="I215" s="89">
        <f t="shared" si="8"/>
        <v>150827691.8470234</v>
      </c>
      <c r="J215" s="89">
        <f t="shared" si="9"/>
        <v>1885346.1480877926</v>
      </c>
      <c r="K215" s="89">
        <v>222172256.34386045</v>
      </c>
      <c r="L215" s="88">
        <v>8.3466898256712785</v>
      </c>
      <c r="M215" s="89">
        <v>181210128.97514501</v>
      </c>
      <c r="N215" s="89">
        <v>62438316.614758216</v>
      </c>
    </row>
    <row r="216" spans="1:14" x14ac:dyDescent="0.3">
      <c r="A216" s="84" t="s">
        <v>622</v>
      </c>
      <c r="B216" s="85" t="s">
        <v>511</v>
      </c>
      <c r="C216" s="86" t="s">
        <v>493</v>
      </c>
      <c r="D216" s="85" t="s">
        <v>494</v>
      </c>
      <c r="E216" s="85">
        <v>6</v>
      </c>
      <c r="F216" s="87">
        <v>11.977273896200689</v>
      </c>
      <c r="G216" s="87">
        <v>12.286630233726584</v>
      </c>
      <c r="H216" s="88">
        <v>0.59728311379958887</v>
      </c>
      <c r="I216" s="89">
        <f t="shared" si="8"/>
        <v>150827691.8470234</v>
      </c>
      <c r="J216" s="89">
        <f t="shared" si="9"/>
        <v>1885346.1480877926</v>
      </c>
      <c r="K216" s="89">
        <v>212111177.67201048</v>
      </c>
      <c r="L216" s="88">
        <v>8.3265635552368149</v>
      </c>
      <c r="M216" s="89">
        <v>181210128.97514501</v>
      </c>
      <c r="N216" s="89">
        <v>62438316.614758216</v>
      </c>
    </row>
    <row r="217" spans="1:14" x14ac:dyDescent="0.3">
      <c r="A217" s="84" t="s">
        <v>422</v>
      </c>
      <c r="B217" s="85" t="s">
        <v>536</v>
      </c>
      <c r="C217" s="86" t="s">
        <v>493</v>
      </c>
      <c r="D217" s="85" t="s">
        <v>494</v>
      </c>
      <c r="E217" s="85">
        <v>7</v>
      </c>
      <c r="F217" s="87">
        <v>13.228596758561634</v>
      </c>
      <c r="G217" s="87">
        <v>13.477760081559586</v>
      </c>
      <c r="H217" s="88">
        <v>0.33331241627347852</v>
      </c>
      <c r="I217" s="89">
        <f t="shared" si="8"/>
        <v>81633698.813999027</v>
      </c>
      <c r="J217" s="89">
        <f t="shared" si="9"/>
        <v>1020421.2351749878</v>
      </c>
      <c r="K217" s="89">
        <v>92409172.31702356</v>
      </c>
      <c r="L217" s="88">
        <v>7.9657150804080645</v>
      </c>
      <c r="M217" s="89">
        <v>79555369.894554392</v>
      </c>
      <c r="N217" s="89">
        <v>16529945.079284662</v>
      </c>
    </row>
    <row r="218" spans="1:14" x14ac:dyDescent="0.3">
      <c r="A218" s="84" t="s">
        <v>422</v>
      </c>
      <c r="B218" s="85" t="s">
        <v>537</v>
      </c>
      <c r="C218" s="86" t="s">
        <v>493</v>
      </c>
      <c r="D218" s="85" t="s">
        <v>494</v>
      </c>
      <c r="E218" s="85">
        <v>7</v>
      </c>
      <c r="F218" s="87">
        <v>13.348303565422741</v>
      </c>
      <c r="G218" s="87">
        <v>13.477760081559586</v>
      </c>
      <c r="H218" s="88">
        <v>0.33331241627347852</v>
      </c>
      <c r="I218" s="89">
        <f t="shared" si="8"/>
        <v>81633698.813999027</v>
      </c>
      <c r="J218" s="89">
        <f t="shared" si="9"/>
        <v>1020421.2351749878</v>
      </c>
      <c r="K218" s="89">
        <v>85348284.835261792</v>
      </c>
      <c r="L218" s="88">
        <v>7.9311947979280113</v>
      </c>
      <c r="M218" s="89">
        <v>79555369.894554392</v>
      </c>
      <c r="N218" s="89">
        <v>16529945.079284662</v>
      </c>
    </row>
    <row r="219" spans="1:14" x14ac:dyDescent="0.3">
      <c r="A219" s="84" t="s">
        <v>422</v>
      </c>
      <c r="B219" s="85" t="s">
        <v>538</v>
      </c>
      <c r="C219" s="86" t="s">
        <v>493</v>
      </c>
      <c r="D219" s="85" t="s">
        <v>494</v>
      </c>
      <c r="E219" s="85">
        <v>7</v>
      </c>
      <c r="F219" s="87">
        <v>13.856379920694382</v>
      </c>
      <c r="G219" s="87">
        <v>13.477760081559586</v>
      </c>
      <c r="H219" s="88">
        <v>0.33331241627347852</v>
      </c>
      <c r="I219" s="89">
        <f t="shared" si="8"/>
        <v>81633698.813999027</v>
      </c>
      <c r="J219" s="89">
        <f t="shared" si="9"/>
        <v>1020421.2351749878</v>
      </c>
      <c r="K219" s="89">
        <v>60908652.531377859</v>
      </c>
      <c r="L219" s="88">
        <v>7.7846789918071151</v>
      </c>
      <c r="M219" s="89">
        <v>79555369.894554392</v>
      </c>
      <c r="N219" s="89">
        <v>16529945.079284662</v>
      </c>
    </row>
    <row r="220" spans="1:14" x14ac:dyDescent="0.3">
      <c r="A220" s="84" t="s">
        <v>392</v>
      </c>
      <c r="B220" s="85" t="s">
        <v>539</v>
      </c>
      <c r="C220" s="86" t="s">
        <v>493</v>
      </c>
      <c r="D220" s="85" t="s">
        <v>494</v>
      </c>
      <c r="E220" s="85">
        <v>8</v>
      </c>
      <c r="F220" s="87">
        <v>14.294388868466401</v>
      </c>
      <c r="G220" s="87">
        <v>14.145376883656853</v>
      </c>
      <c r="H220" s="88">
        <v>0.12983670499619399</v>
      </c>
      <c r="I220" s="89">
        <f t="shared" si="8"/>
        <v>57867701.99813652</v>
      </c>
      <c r="J220" s="89">
        <f t="shared" si="9"/>
        <v>723346.27497670648</v>
      </c>
      <c r="K220" s="89">
        <v>45537457.195427284</v>
      </c>
      <c r="L220" s="88">
        <v>7.6583687760194268</v>
      </c>
      <c r="M220" s="89">
        <v>50396264.874275647</v>
      </c>
      <c r="N220" s="89">
        <v>4237589.0909065939</v>
      </c>
    </row>
    <row r="221" spans="1:14" x14ac:dyDescent="0.3">
      <c r="A221" s="84" t="s">
        <v>392</v>
      </c>
      <c r="B221" s="85" t="s">
        <v>540</v>
      </c>
      <c r="C221" s="86" t="s">
        <v>493</v>
      </c>
      <c r="D221" s="85" t="s">
        <v>494</v>
      </c>
      <c r="E221" s="85">
        <v>8</v>
      </c>
      <c r="F221" s="87">
        <v>14.085158692048847</v>
      </c>
      <c r="G221" s="87">
        <v>14.145376883656853</v>
      </c>
      <c r="H221" s="88">
        <v>0.12983670499619399</v>
      </c>
      <c r="I221" s="89">
        <f t="shared" si="8"/>
        <v>57867701.99813652</v>
      </c>
      <c r="J221" s="89">
        <f t="shared" si="9"/>
        <v>723346.27497670648</v>
      </c>
      <c r="K221" s="89">
        <v>52324517.780004449</v>
      </c>
      <c r="L221" s="88">
        <v>7.7187052345941325</v>
      </c>
      <c r="M221" s="89">
        <v>50396264.874275647</v>
      </c>
      <c r="N221" s="89">
        <v>4237589.0909065939</v>
      </c>
    </row>
    <row r="222" spans="1:14" x14ac:dyDescent="0.3">
      <c r="A222" s="84" t="s">
        <v>392</v>
      </c>
      <c r="B222" s="85" t="s">
        <v>541</v>
      </c>
      <c r="C222" s="86" t="s">
        <v>493</v>
      </c>
      <c r="D222" s="85" t="s">
        <v>494</v>
      </c>
      <c r="E222" s="85">
        <v>8</v>
      </c>
      <c r="F222" s="87">
        <v>14.056583090455312</v>
      </c>
      <c r="G222" s="87">
        <v>14.145376883656853</v>
      </c>
      <c r="H222" s="88">
        <v>0.12983670499619399</v>
      </c>
      <c r="I222" s="89">
        <f t="shared" si="8"/>
        <v>57867701.99813652</v>
      </c>
      <c r="J222" s="89">
        <f t="shared" si="9"/>
        <v>723346.27497670648</v>
      </c>
      <c r="K222" s="89">
        <v>53326819.647395194</v>
      </c>
      <c r="L222" s="88">
        <v>7.7269456836121311</v>
      </c>
      <c r="M222" s="89">
        <v>50396264.874275647</v>
      </c>
      <c r="N222" s="89">
        <v>4237589.0909065939</v>
      </c>
    </row>
    <row r="223" spans="1:14" x14ac:dyDescent="0.3">
      <c r="A223" s="84" t="s">
        <v>302</v>
      </c>
      <c r="B223" s="85" t="s">
        <v>518</v>
      </c>
      <c r="C223" s="86" t="s">
        <v>493</v>
      </c>
      <c r="D223" s="85" t="s">
        <v>494</v>
      </c>
      <c r="E223" s="85">
        <v>9</v>
      </c>
      <c r="F223" s="87">
        <v>9.4846253612900693</v>
      </c>
      <c r="G223" s="87">
        <v>9.5246655760659689</v>
      </c>
      <c r="H223" s="88">
        <v>0.36832421551298733</v>
      </c>
      <c r="I223" s="89">
        <f t="shared" si="8"/>
        <v>626172500.72412121</v>
      </c>
      <c r="J223" s="89">
        <f t="shared" si="9"/>
        <v>7827156.2590515148</v>
      </c>
      <c r="K223" s="89">
        <v>1110139560.5787563</v>
      </c>
      <c r="L223" s="88">
        <v>9.0453775793085356</v>
      </c>
      <c r="M223" s="89">
        <v>1102389655.0416291</v>
      </c>
      <c r="N223" s="89">
        <v>262392121.17869604</v>
      </c>
    </row>
    <row r="224" spans="1:14" x14ac:dyDescent="0.3">
      <c r="A224" s="84" t="s">
        <v>302</v>
      </c>
      <c r="B224" s="85" t="s">
        <v>519</v>
      </c>
      <c r="C224" s="86" t="s">
        <v>493</v>
      </c>
      <c r="D224" s="85" t="s">
        <v>494</v>
      </c>
      <c r="E224" s="85">
        <v>9</v>
      </c>
      <c r="F224" s="87">
        <v>9.177997377622134</v>
      </c>
      <c r="G224" s="87">
        <v>9.5246655760659689</v>
      </c>
      <c r="H224" s="88">
        <v>0.36832421551298733</v>
      </c>
      <c r="I224" s="89">
        <f t="shared" si="8"/>
        <v>626172500.72412121</v>
      </c>
      <c r="J224" s="89">
        <f t="shared" si="9"/>
        <v>7827156.2590515148</v>
      </c>
      <c r="K224" s="89">
        <v>1360820972.651377</v>
      </c>
      <c r="L224" s="88">
        <v>9.1338009939000564</v>
      </c>
      <c r="M224" s="89">
        <v>1102389655.0416291</v>
      </c>
      <c r="N224" s="89">
        <v>262392121.17869604</v>
      </c>
    </row>
    <row r="225" spans="1:14" x14ac:dyDescent="0.3">
      <c r="A225" s="84" t="s">
        <v>302</v>
      </c>
      <c r="B225" s="85" t="s">
        <v>520</v>
      </c>
      <c r="C225" s="86" t="s">
        <v>493</v>
      </c>
      <c r="D225" s="85" t="s">
        <v>494</v>
      </c>
      <c r="E225" s="85">
        <v>9</v>
      </c>
      <c r="F225" s="87">
        <v>9.911373989285698</v>
      </c>
      <c r="G225" s="87">
        <v>9.5246655760659689</v>
      </c>
      <c r="H225" s="88">
        <v>0.36832421551298733</v>
      </c>
      <c r="I225" s="89">
        <f t="shared" si="8"/>
        <v>626172500.72412121</v>
      </c>
      <c r="J225" s="89">
        <f t="shared" si="9"/>
        <v>7827156.2590515148</v>
      </c>
      <c r="K225" s="89">
        <v>836208431.89475453</v>
      </c>
      <c r="L225" s="88">
        <v>8.9223145424381478</v>
      </c>
      <c r="M225" s="89">
        <v>1102389655.0416291</v>
      </c>
      <c r="N225" s="89">
        <v>262392121.17869604</v>
      </c>
    </row>
    <row r="226" spans="1:14" x14ac:dyDescent="0.3">
      <c r="A226" s="84" t="s">
        <v>623</v>
      </c>
      <c r="B226" s="85" t="s">
        <v>521</v>
      </c>
      <c r="C226" s="86" t="s">
        <v>493</v>
      </c>
      <c r="D226" s="85" t="s">
        <v>494</v>
      </c>
      <c r="E226" s="85">
        <v>10</v>
      </c>
      <c r="F226" s="87">
        <v>14.481613549679235</v>
      </c>
      <c r="G226" s="87">
        <v>14.59234025028138</v>
      </c>
      <c r="H226" s="88">
        <v>0.24641173249548817</v>
      </c>
      <c r="I226" s="89">
        <f t="shared" si="8"/>
        <v>45961272.537944652</v>
      </c>
      <c r="J226" s="89">
        <f t="shared" si="9"/>
        <v>574515.90672430815</v>
      </c>
      <c r="K226" s="89">
        <v>40214078.490332402</v>
      </c>
      <c r="L226" s="88">
        <v>7.6043781212506953</v>
      </c>
      <c r="M226" s="89">
        <v>37687852.961724058</v>
      </c>
      <c r="N226" s="89">
        <v>5871584.1389083918</v>
      </c>
    </row>
    <row r="227" spans="1:14" x14ac:dyDescent="0.3">
      <c r="A227" s="84" t="s">
        <v>623</v>
      </c>
      <c r="B227" s="85" t="s">
        <v>522</v>
      </c>
      <c r="C227" s="86" t="s">
        <v>493</v>
      </c>
      <c r="D227" s="85" t="s">
        <v>494</v>
      </c>
      <c r="E227" s="85">
        <v>10</v>
      </c>
      <c r="F227" s="87">
        <v>14.874691354088561</v>
      </c>
      <c r="G227" s="87">
        <v>14.59234025028138</v>
      </c>
      <c r="H227" s="88">
        <v>0.24641173249548817</v>
      </c>
      <c r="I227" s="89">
        <f t="shared" si="8"/>
        <v>45961272.537944652</v>
      </c>
      <c r="J227" s="89">
        <f t="shared" si="9"/>
        <v>574515.90672430815</v>
      </c>
      <c r="K227" s="89">
        <v>30975966.13950225</v>
      </c>
      <c r="L227" s="88">
        <v>7.491024860891879</v>
      </c>
      <c r="M227" s="89">
        <v>37687852.961724058</v>
      </c>
      <c r="N227" s="89">
        <v>5871584.1389083918</v>
      </c>
    </row>
    <row r="228" spans="1:14" x14ac:dyDescent="0.3">
      <c r="A228" s="84" t="s">
        <v>623</v>
      </c>
      <c r="B228" s="85" t="s">
        <v>523</v>
      </c>
      <c r="C228" s="86" t="s">
        <v>493</v>
      </c>
      <c r="D228" s="85" t="s">
        <v>494</v>
      </c>
      <c r="E228" s="85">
        <v>10</v>
      </c>
      <c r="F228" s="87">
        <v>14.420715847076343</v>
      </c>
      <c r="G228" s="87">
        <v>14.59234025028138</v>
      </c>
      <c r="H228" s="88">
        <v>0.24641173249548817</v>
      </c>
      <c r="I228" s="89">
        <f t="shared" si="8"/>
        <v>45961272.537944652</v>
      </c>
      <c r="J228" s="89">
        <f t="shared" si="9"/>
        <v>574515.90672430815</v>
      </c>
      <c r="K228" s="89">
        <v>41873514.255337521</v>
      </c>
      <c r="L228" s="88">
        <v>7.6219394107993947</v>
      </c>
      <c r="M228" s="89">
        <v>37687852.961724058</v>
      </c>
      <c r="N228" s="89">
        <v>5871584.1389083918</v>
      </c>
    </row>
    <row r="229" spans="1:14" x14ac:dyDescent="0.3">
      <c r="A229" s="84" t="s">
        <v>421</v>
      </c>
      <c r="B229" s="85" t="s">
        <v>524</v>
      </c>
      <c r="C229" s="86" t="s">
        <v>493</v>
      </c>
      <c r="D229" s="85" t="s">
        <v>494</v>
      </c>
      <c r="E229" s="85">
        <v>11</v>
      </c>
      <c r="F229" s="87">
        <v>13.416354134930652</v>
      </c>
      <c r="G229" s="87">
        <v>13.135810874885829</v>
      </c>
      <c r="H229" s="88">
        <v>0.39252736030968721</v>
      </c>
      <c r="I229" s="89">
        <f t="shared" si="8"/>
        <v>97366208.241321832</v>
      </c>
      <c r="J229" s="89">
        <f t="shared" si="9"/>
        <v>1217077.6030165229</v>
      </c>
      <c r="K229" s="89">
        <v>81577578.610079572</v>
      </c>
      <c r="L229" s="88">
        <v>7.9115708104210416</v>
      </c>
      <c r="M229" s="89">
        <v>100621707.81130844</v>
      </c>
      <c r="N229" s="89">
        <v>27686495.209499568</v>
      </c>
    </row>
    <row r="230" spans="1:14" x14ac:dyDescent="0.3">
      <c r="A230" s="84" t="s">
        <v>421</v>
      </c>
      <c r="B230" s="85" t="s">
        <v>525</v>
      </c>
      <c r="C230" s="86" t="s">
        <v>493</v>
      </c>
      <c r="D230" s="85" t="s">
        <v>494</v>
      </c>
      <c r="E230" s="85">
        <v>11</v>
      </c>
      <c r="F230" s="87">
        <v>13.303839971466942</v>
      </c>
      <c r="G230" s="87">
        <v>13.135810874885829</v>
      </c>
      <c r="H230" s="88">
        <v>0.39252736030968721</v>
      </c>
      <c r="I230" s="89">
        <f t="shared" si="8"/>
        <v>97366208.241321832</v>
      </c>
      <c r="J230" s="89">
        <f t="shared" si="9"/>
        <v>1217077.6030165229</v>
      </c>
      <c r="K230" s="89">
        <v>87905677.299912512</v>
      </c>
      <c r="L230" s="88">
        <v>7.9440169244526411</v>
      </c>
      <c r="M230" s="89">
        <v>100621707.81130844</v>
      </c>
      <c r="N230" s="89">
        <v>27686495.209499568</v>
      </c>
    </row>
    <row r="231" spans="1:14" x14ac:dyDescent="0.3">
      <c r="A231" s="84" t="s">
        <v>421</v>
      </c>
      <c r="B231" s="85" t="s">
        <v>526</v>
      </c>
      <c r="C231" s="86" t="s">
        <v>493</v>
      </c>
      <c r="D231" s="85" t="s">
        <v>494</v>
      </c>
      <c r="E231" s="85">
        <v>11</v>
      </c>
      <c r="F231" s="87">
        <v>12.6872385182599</v>
      </c>
      <c r="G231" s="87">
        <v>13.135810874885829</v>
      </c>
      <c r="H231" s="88">
        <v>0.39252736030968721</v>
      </c>
      <c r="I231" s="89">
        <f t="shared" si="8"/>
        <v>97366208.241321832</v>
      </c>
      <c r="J231" s="89">
        <f t="shared" si="9"/>
        <v>1217077.6030165229</v>
      </c>
      <c r="K231" s="89">
        <v>132381867.52393323</v>
      </c>
      <c r="L231" s="88">
        <v>8.1218285034300681</v>
      </c>
      <c r="M231" s="89">
        <v>100621707.81130844</v>
      </c>
      <c r="N231" s="89">
        <v>27686495.209499568</v>
      </c>
    </row>
    <row r="232" spans="1:14" x14ac:dyDescent="0.3">
      <c r="A232" s="84" t="s">
        <v>382</v>
      </c>
      <c r="B232" s="85" t="s">
        <v>527</v>
      </c>
      <c r="C232" s="86" t="s">
        <v>493</v>
      </c>
      <c r="D232" s="85" t="s">
        <v>494</v>
      </c>
      <c r="E232" s="85">
        <v>12</v>
      </c>
      <c r="F232" s="87">
        <v>14.9610884306384</v>
      </c>
      <c r="G232" s="87">
        <v>13.483743845031661</v>
      </c>
      <c r="H232" s="88">
        <v>1.6698881265871621</v>
      </c>
      <c r="I232" s="89">
        <f t="shared" si="8"/>
        <v>81382330.791413561</v>
      </c>
      <c r="J232" s="89">
        <f t="shared" si="9"/>
        <v>1017279.1348926695</v>
      </c>
      <c r="K232" s="89">
        <v>29248946.301020183</v>
      </c>
      <c r="L232" s="88">
        <v>7.4661102251568225</v>
      </c>
      <c r="M232" s="89">
        <v>117168822.05699022</v>
      </c>
      <c r="N232" s="89">
        <v>124621524.15848996</v>
      </c>
    </row>
    <row r="233" spans="1:14" x14ac:dyDescent="0.3">
      <c r="A233" s="84" t="s">
        <v>382</v>
      </c>
      <c r="B233" s="85" t="s">
        <v>528</v>
      </c>
      <c r="C233" s="86" t="s">
        <v>493</v>
      </c>
      <c r="D233" s="85" t="s">
        <v>494</v>
      </c>
      <c r="E233" s="85">
        <v>12</v>
      </c>
      <c r="F233" s="87">
        <v>11.671937782910309</v>
      </c>
      <c r="G233" s="87">
        <v>13.483743845031661</v>
      </c>
      <c r="H233" s="88">
        <v>1.6698881265871621</v>
      </c>
      <c r="I233" s="89">
        <f t="shared" si="8"/>
        <v>81382330.791413561</v>
      </c>
      <c r="J233" s="89">
        <f t="shared" si="9"/>
        <v>1017279.1348926695</v>
      </c>
      <c r="K233" s="89">
        <v>259785213.69688678</v>
      </c>
      <c r="L233" s="88">
        <v>8.4146144285207001</v>
      </c>
      <c r="M233" s="89">
        <v>117168822.05699022</v>
      </c>
      <c r="N233" s="89">
        <v>124621524.15848996</v>
      </c>
    </row>
    <row r="234" spans="1:14" x14ac:dyDescent="0.3">
      <c r="A234" s="84" t="s">
        <v>382</v>
      </c>
      <c r="B234" s="85" t="s">
        <v>529</v>
      </c>
      <c r="C234" s="86" t="s">
        <v>493</v>
      </c>
      <c r="D234" s="85" t="s">
        <v>494</v>
      </c>
      <c r="E234" s="85">
        <v>12</v>
      </c>
      <c r="F234" s="87">
        <v>13.818205321546275</v>
      </c>
      <c r="G234" s="87">
        <v>13.483743845031661</v>
      </c>
      <c r="H234" s="88">
        <v>1.6698881265871621</v>
      </c>
      <c r="I234" s="89">
        <f t="shared" si="8"/>
        <v>81382330.791413561</v>
      </c>
      <c r="J234" s="89">
        <f t="shared" si="9"/>
        <v>1017279.1348926695</v>
      </c>
      <c r="K234" s="89">
        <v>62472306.173063703</v>
      </c>
      <c r="L234" s="88">
        <v>7.7956875382775301</v>
      </c>
      <c r="M234" s="89">
        <v>117168822.05699022</v>
      </c>
      <c r="N234" s="89">
        <v>124621524.15848996</v>
      </c>
    </row>
    <row r="235" spans="1:14" x14ac:dyDescent="0.3">
      <c r="A235" s="84" t="s">
        <v>624</v>
      </c>
      <c r="B235" s="85" t="s">
        <v>530</v>
      </c>
      <c r="C235" s="86" t="s">
        <v>493</v>
      </c>
      <c r="D235" s="85" t="s">
        <v>494</v>
      </c>
      <c r="E235" s="85">
        <v>13</v>
      </c>
      <c r="F235" s="87">
        <v>14.183641083033526</v>
      </c>
      <c r="G235" s="87">
        <v>14.180435450262914</v>
      </c>
      <c r="H235" s="88">
        <v>0.18356913198516289</v>
      </c>
      <c r="I235" s="89">
        <f t="shared" si="8"/>
        <v>56831490.649387032</v>
      </c>
      <c r="J235" s="89">
        <f t="shared" si="9"/>
        <v>710393.63311733794</v>
      </c>
      <c r="K235" s="89">
        <v>49012348.543291196</v>
      </c>
      <c r="L235" s="88">
        <v>7.6903055132646108</v>
      </c>
      <c r="M235" s="89">
        <v>49360594.19794181</v>
      </c>
      <c r="N235" s="89">
        <v>6014984.8527606176</v>
      </c>
    </row>
    <row r="236" spans="1:14" x14ac:dyDescent="0.3">
      <c r="A236" s="84" t="s">
        <v>624</v>
      </c>
      <c r="B236" s="85" t="s">
        <v>531</v>
      </c>
      <c r="C236" s="86" t="s">
        <v>493</v>
      </c>
      <c r="D236" s="85" t="s">
        <v>494</v>
      </c>
      <c r="E236" s="85">
        <v>13</v>
      </c>
      <c r="F236" s="87">
        <v>13.995284495350704</v>
      </c>
      <c r="G236" s="87">
        <v>14.180435450262914</v>
      </c>
      <c r="H236" s="88">
        <v>0.18356913198516289</v>
      </c>
      <c r="I236" s="89">
        <f t="shared" si="8"/>
        <v>56831490.649387032</v>
      </c>
      <c r="J236" s="89">
        <f t="shared" si="9"/>
        <v>710393.63311733794</v>
      </c>
      <c r="K236" s="89">
        <v>55542136.313276939</v>
      </c>
      <c r="L236" s="88">
        <v>7.7446225799735622</v>
      </c>
      <c r="M236" s="89">
        <v>49360594.19794181</v>
      </c>
      <c r="N236" s="89">
        <v>6014984.8527606176</v>
      </c>
    </row>
    <row r="237" spans="1:14" x14ac:dyDescent="0.3">
      <c r="A237" s="84" t="s">
        <v>624</v>
      </c>
      <c r="B237" s="85" t="s">
        <v>532</v>
      </c>
      <c r="C237" s="86" t="s">
        <v>493</v>
      </c>
      <c r="D237" s="85" t="s">
        <v>494</v>
      </c>
      <c r="E237" s="85">
        <v>13</v>
      </c>
      <c r="F237" s="87">
        <v>14.36238077240451</v>
      </c>
      <c r="G237" s="87">
        <v>14.180435450262914</v>
      </c>
      <c r="H237" s="88">
        <v>0.18356913198516289</v>
      </c>
      <c r="I237" s="89">
        <f t="shared" si="8"/>
        <v>56831490.649387032</v>
      </c>
      <c r="J237" s="89">
        <f t="shared" si="9"/>
        <v>710393.63311733794</v>
      </c>
      <c r="K237" s="89">
        <v>43527297.737257302</v>
      </c>
      <c r="L237" s="88">
        <v>7.63876170611384</v>
      </c>
      <c r="M237" s="89">
        <v>49360594.19794181</v>
      </c>
      <c r="N237" s="89">
        <v>6014984.8527606176</v>
      </c>
    </row>
    <row r="238" spans="1:14" x14ac:dyDescent="0.3">
      <c r="A238" s="84" t="s">
        <v>391</v>
      </c>
      <c r="B238" s="85" t="s">
        <v>533</v>
      </c>
      <c r="C238" s="86" t="s">
        <v>493</v>
      </c>
      <c r="D238" s="85" t="s">
        <v>494</v>
      </c>
      <c r="E238" s="85">
        <v>14</v>
      </c>
      <c r="F238" s="87">
        <v>19.213559976792453</v>
      </c>
      <c r="G238" s="87">
        <v>18.704338019571125</v>
      </c>
      <c r="H238" s="88">
        <v>0.44671265394838738</v>
      </c>
      <c r="I238" s="89">
        <f t="shared" si="8"/>
        <v>5520775.3487857701</v>
      </c>
      <c r="J238" s="89">
        <f t="shared" si="9"/>
        <v>69009.691859822124</v>
      </c>
      <c r="K238" s="89">
        <v>1737039.5595999162</v>
      </c>
      <c r="L238" s="88">
        <v>6.2398097092475089</v>
      </c>
      <c r="M238" s="89">
        <v>2504201.0362447239</v>
      </c>
      <c r="N238" s="89">
        <v>678250.21387764846</v>
      </c>
    </row>
    <row r="239" spans="1:14" x14ac:dyDescent="0.3">
      <c r="A239" s="84" t="s">
        <v>391</v>
      </c>
      <c r="B239" s="85" t="s">
        <v>534</v>
      </c>
      <c r="C239" s="86" t="s">
        <v>493</v>
      </c>
      <c r="D239" s="85" t="s">
        <v>494</v>
      </c>
      <c r="E239" s="85">
        <v>14</v>
      </c>
      <c r="F239" s="87">
        <v>18.520944622430008</v>
      </c>
      <c r="G239" s="87">
        <v>18.704338019571125</v>
      </c>
      <c r="H239" s="88">
        <v>0.44671265394838738</v>
      </c>
      <c r="I239" s="89">
        <f t="shared" si="8"/>
        <v>5520775.3487857701</v>
      </c>
      <c r="J239" s="89">
        <f t="shared" si="9"/>
        <v>69009.691859822124</v>
      </c>
      <c r="K239" s="89">
        <v>2751323.7070548162</v>
      </c>
      <c r="L239" s="88">
        <v>6.439541690323205</v>
      </c>
      <c r="M239" s="89">
        <v>2504201.0362447239</v>
      </c>
      <c r="N239" s="89">
        <v>678250.21387764846</v>
      </c>
    </row>
    <row r="240" spans="1:14" x14ac:dyDescent="0.3">
      <c r="A240" s="84" t="s">
        <v>391</v>
      </c>
      <c r="B240" s="85" t="s">
        <v>535</v>
      </c>
      <c r="C240" s="86" t="s">
        <v>493</v>
      </c>
      <c r="D240" s="85" t="s">
        <v>494</v>
      </c>
      <c r="E240" s="85">
        <v>14</v>
      </c>
      <c r="F240" s="87">
        <v>18.378509459490914</v>
      </c>
      <c r="G240" s="87">
        <v>18.704338019571125</v>
      </c>
      <c r="H240" s="88">
        <v>0.44671265394838738</v>
      </c>
      <c r="I240" s="89">
        <f t="shared" si="8"/>
        <v>5520775.3487857701</v>
      </c>
      <c r="J240" s="89">
        <f t="shared" si="9"/>
        <v>69009.691859822124</v>
      </c>
      <c r="K240" s="89">
        <v>3024239.8420794392</v>
      </c>
      <c r="L240" s="88">
        <v>6.4806162305993906</v>
      </c>
      <c r="M240" s="89">
        <v>2504201.0362447239</v>
      </c>
      <c r="N240" s="89">
        <v>678250.21387764846</v>
      </c>
    </row>
    <row r="241" spans="1:14" x14ac:dyDescent="0.3">
      <c r="A241" s="84" t="s">
        <v>379</v>
      </c>
      <c r="B241" s="85" t="s">
        <v>512</v>
      </c>
      <c r="C241" s="86" t="s">
        <v>493</v>
      </c>
      <c r="D241" s="85" t="s">
        <v>494</v>
      </c>
      <c r="E241" s="85">
        <v>15</v>
      </c>
      <c r="F241" s="87">
        <v>11.920795033359164</v>
      </c>
      <c r="G241" s="87">
        <v>11.430650897896436</v>
      </c>
      <c r="H241" s="88">
        <v>0.63185168412140047</v>
      </c>
      <c r="I241" s="89">
        <f t="shared" si="8"/>
        <v>234463730.1986534</v>
      </c>
      <c r="J241" s="89">
        <f t="shared" si="9"/>
        <v>2930796.6274831677</v>
      </c>
      <c r="K241" s="89">
        <v>220216861.10840192</v>
      </c>
      <c r="L241" s="88">
        <v>8.3428505680689593</v>
      </c>
      <c r="M241" s="89">
        <v>324258818.64158124</v>
      </c>
      <c r="N241" s="89">
        <v>144771043.78412279</v>
      </c>
    </row>
    <row r="242" spans="1:14" x14ac:dyDescent="0.3">
      <c r="A242" s="84" t="s">
        <v>379</v>
      </c>
      <c r="B242" s="85" t="s">
        <v>513</v>
      </c>
      <c r="C242" s="86" t="s">
        <v>493</v>
      </c>
      <c r="D242" s="85" t="s">
        <v>625</v>
      </c>
      <c r="E242" s="85">
        <v>15</v>
      </c>
      <c r="F242" s="87">
        <v>11.653612584910041</v>
      </c>
      <c r="G242" s="87">
        <v>11.430650897896436</v>
      </c>
      <c r="H242" s="88">
        <v>0.63185168412140047</v>
      </c>
      <c r="I242" s="89">
        <f t="shared" si="8"/>
        <v>234463730.1986534</v>
      </c>
      <c r="J242" s="89">
        <f t="shared" si="9"/>
        <v>2930796.6274831677</v>
      </c>
      <c r="K242" s="89">
        <v>262965595.19661021</v>
      </c>
      <c r="L242" s="88">
        <v>8.4198989317837949</v>
      </c>
      <c r="M242" s="89">
        <v>324258818.64158124</v>
      </c>
      <c r="N242" s="89">
        <v>144771043.78412279</v>
      </c>
    </row>
    <row r="243" spans="1:14" x14ac:dyDescent="0.3">
      <c r="A243" s="84" t="s">
        <v>379</v>
      </c>
      <c r="B243" s="85" t="s">
        <v>514</v>
      </c>
      <c r="C243" s="86" t="s">
        <v>493</v>
      </c>
      <c r="D243" s="85" t="s">
        <v>494</v>
      </c>
      <c r="E243" s="85">
        <v>15</v>
      </c>
      <c r="F243" s="87">
        <v>10.717545075420107</v>
      </c>
      <c r="G243" s="87">
        <v>11.430650897896436</v>
      </c>
      <c r="H243" s="88">
        <v>0.63185168412140047</v>
      </c>
      <c r="I243" s="89">
        <f t="shared" si="8"/>
        <v>234463730.1986534</v>
      </c>
      <c r="J243" s="89">
        <f t="shared" si="9"/>
        <v>2930796.6274831677</v>
      </c>
      <c r="K243" s="89">
        <v>489593999.61973166</v>
      </c>
      <c r="L243" s="88">
        <v>8.6898360865312778</v>
      </c>
      <c r="M243" s="89">
        <v>324258818.64158124</v>
      </c>
      <c r="N243" s="89">
        <v>144771043.78412279</v>
      </c>
    </row>
    <row r="244" spans="1:14" x14ac:dyDescent="0.3">
      <c r="A244" s="84" t="s">
        <v>354</v>
      </c>
      <c r="B244" s="85" t="s">
        <v>515</v>
      </c>
      <c r="C244" s="86" t="s">
        <v>493</v>
      </c>
      <c r="D244" s="85" t="s">
        <v>494</v>
      </c>
      <c r="E244" s="85">
        <v>16</v>
      </c>
      <c r="F244" s="87">
        <v>12.542531575650235</v>
      </c>
      <c r="G244" s="87">
        <v>12.061041046767961</v>
      </c>
      <c r="H244" s="88">
        <v>0.66590506864180743</v>
      </c>
      <c r="I244" s="89">
        <f t="shared" si="8"/>
        <v>169423989.94664448</v>
      </c>
      <c r="J244" s="89">
        <f t="shared" si="9"/>
        <v>2117799.8743330562</v>
      </c>
      <c r="K244" s="89">
        <v>145733087.17209807</v>
      </c>
      <c r="L244" s="88">
        <v>8.163558164981449</v>
      </c>
      <c r="M244" s="89">
        <v>214939051.23434672</v>
      </c>
      <c r="N244" s="89">
        <v>102194290.95787735</v>
      </c>
    </row>
    <row r="245" spans="1:14" x14ac:dyDescent="0.3">
      <c r="A245" s="84" t="s">
        <v>354</v>
      </c>
      <c r="B245" s="85" t="s">
        <v>516</v>
      </c>
      <c r="C245" s="86" t="s">
        <v>493</v>
      </c>
      <c r="D245" s="85" t="s">
        <v>494</v>
      </c>
      <c r="E245" s="85">
        <v>16</v>
      </c>
      <c r="F245" s="87">
        <v>12.339482370549549</v>
      </c>
      <c r="G245" s="87">
        <v>12.061041046767961</v>
      </c>
      <c r="H245" s="88">
        <v>0.66590506864180743</v>
      </c>
      <c r="I245" s="89">
        <f t="shared" si="8"/>
        <v>169423989.94664448</v>
      </c>
      <c r="J245" s="89">
        <f t="shared" si="9"/>
        <v>2117799.8743330562</v>
      </c>
      <c r="K245" s="89">
        <v>166767798.09507298</v>
      </c>
      <c r="L245" s="88">
        <v>8.2221121946245503</v>
      </c>
      <c r="M245" s="89">
        <v>214939051.23434672</v>
      </c>
      <c r="N245" s="89">
        <v>102194290.95787735</v>
      </c>
    </row>
    <row r="246" spans="1:14" x14ac:dyDescent="0.3">
      <c r="A246" s="84" t="s">
        <v>354</v>
      </c>
      <c r="B246" s="85" t="s">
        <v>517</v>
      </c>
      <c r="C246" s="86" t="s">
        <v>493</v>
      </c>
      <c r="D246" s="85" t="s">
        <v>494</v>
      </c>
      <c r="E246" s="85">
        <v>16</v>
      </c>
      <c r="F246" s="87">
        <v>11.301109194104102</v>
      </c>
      <c r="G246" s="87">
        <v>12.061041046767961</v>
      </c>
      <c r="H246" s="88">
        <v>0.66590506864180743</v>
      </c>
      <c r="I246" s="89">
        <f t="shared" si="8"/>
        <v>169423989.94664448</v>
      </c>
      <c r="J246" s="89">
        <f t="shared" si="9"/>
        <v>2117799.8743330562</v>
      </c>
      <c r="K246" s="89">
        <v>332316268.43586904</v>
      </c>
      <c r="L246" s="88">
        <v>8.5215516025455926</v>
      </c>
      <c r="M246" s="89">
        <v>214939051.23434672</v>
      </c>
      <c r="N246" s="89">
        <v>102194290.95787735</v>
      </c>
    </row>
    <row r="247" spans="1:14" x14ac:dyDescent="0.3">
      <c r="A247" s="84" t="s">
        <v>626</v>
      </c>
      <c r="B247" s="85" t="s">
        <v>545</v>
      </c>
      <c r="C247" s="86" t="s">
        <v>493</v>
      </c>
      <c r="D247" s="85" t="s">
        <v>494</v>
      </c>
      <c r="E247" s="85">
        <v>18</v>
      </c>
      <c r="F247" s="87">
        <v>13.863806775334423</v>
      </c>
      <c r="G247" s="87">
        <v>14.381011249445683</v>
      </c>
      <c r="H247" s="88">
        <v>0.45843610100147986</v>
      </c>
      <c r="I247" s="89">
        <f t="shared" si="8"/>
        <v>51250014.800814167</v>
      </c>
      <c r="J247" s="89">
        <f t="shared" si="9"/>
        <v>640625.18501017708</v>
      </c>
      <c r="K247" s="89">
        <v>60609022.951954737</v>
      </c>
      <c r="L247" s="88">
        <v>7.7825372830201607</v>
      </c>
      <c r="M247" s="89">
        <v>44393038.218445815</v>
      </c>
      <c r="N247" s="89">
        <v>14238681.96752757</v>
      </c>
    </row>
    <row r="248" spans="1:14" x14ac:dyDescent="0.3">
      <c r="A248" s="84" t="s">
        <v>626</v>
      </c>
      <c r="B248" s="85" t="s">
        <v>546</v>
      </c>
      <c r="C248" s="86" t="s">
        <v>493</v>
      </c>
      <c r="D248" s="85" t="s">
        <v>494</v>
      </c>
      <c r="E248" s="85">
        <v>18</v>
      </c>
      <c r="F248" s="87">
        <v>14.737277746447877</v>
      </c>
      <c r="G248" s="87">
        <v>14.381011249445683</v>
      </c>
      <c r="H248" s="88">
        <v>0.45843610100147986</v>
      </c>
      <c r="I248" s="89">
        <f t="shared" si="8"/>
        <v>51250014.800814167</v>
      </c>
      <c r="J248" s="89">
        <f t="shared" si="9"/>
        <v>640625.18501017708</v>
      </c>
      <c r="K248" s="89">
        <v>33935270.646624081</v>
      </c>
      <c r="L248" s="88">
        <v>7.5306513172041223</v>
      </c>
      <c r="M248" s="89">
        <v>44393038.218445815</v>
      </c>
      <c r="N248" s="89">
        <v>14238681.96752757</v>
      </c>
    </row>
    <row r="249" spans="1:14" x14ac:dyDescent="0.3">
      <c r="A249" s="84" t="s">
        <v>626</v>
      </c>
      <c r="B249" s="85" t="s">
        <v>547</v>
      </c>
      <c r="C249" s="86" t="s">
        <v>493</v>
      </c>
      <c r="D249" s="85" t="s">
        <v>494</v>
      </c>
      <c r="E249" s="85">
        <v>18</v>
      </c>
      <c r="F249" s="87">
        <v>14.541949226554751</v>
      </c>
      <c r="G249" s="87">
        <v>14.381011249445683</v>
      </c>
      <c r="H249" s="88">
        <v>0.45843610100147986</v>
      </c>
      <c r="I249" s="89">
        <f t="shared" si="8"/>
        <v>51250014.800814167</v>
      </c>
      <c r="J249" s="89">
        <f t="shared" si="9"/>
        <v>640625.18501017708</v>
      </c>
      <c r="K249" s="89">
        <v>38634821.056758627</v>
      </c>
      <c r="L249" s="88">
        <v>7.5869789050826064</v>
      </c>
      <c r="M249" s="89">
        <v>44393038.218445815</v>
      </c>
      <c r="N249" s="89">
        <v>14238681.96752757</v>
      </c>
    </row>
    <row r="250" spans="1:14" x14ac:dyDescent="0.3">
      <c r="A250" s="84" t="s">
        <v>419</v>
      </c>
      <c r="B250" s="85" t="s">
        <v>549</v>
      </c>
      <c r="C250" s="86" t="s">
        <v>493</v>
      </c>
      <c r="D250" s="85" t="s">
        <v>494</v>
      </c>
      <c r="E250" s="85">
        <v>19</v>
      </c>
      <c r="F250" s="87">
        <v>15.238669483444488</v>
      </c>
      <c r="G250" s="87">
        <v>15.095696030692244</v>
      </c>
      <c r="H250" s="88">
        <v>0.24132677400759139</v>
      </c>
      <c r="I250" s="89">
        <f t="shared" si="8"/>
        <v>35458918.932081819</v>
      </c>
      <c r="J250" s="89">
        <f t="shared" si="9"/>
        <v>443236.48665102274</v>
      </c>
      <c r="K250" s="89">
        <v>24325578.569451593</v>
      </c>
      <c r="L250" s="88">
        <v>7.386063178499775</v>
      </c>
      <c r="M250" s="89">
        <v>26984600.802670758</v>
      </c>
      <c r="N250" s="89">
        <v>4503324.8292109407</v>
      </c>
    </row>
    <row r="251" spans="1:14" x14ac:dyDescent="0.3">
      <c r="A251" s="84" t="s">
        <v>419</v>
      </c>
      <c r="B251" s="85" t="s">
        <v>550</v>
      </c>
      <c r="C251" s="86" t="s">
        <v>493</v>
      </c>
      <c r="D251" s="85" t="s">
        <v>494</v>
      </c>
      <c r="E251" s="85">
        <v>19</v>
      </c>
      <c r="F251" s="87">
        <v>14.817067913693707</v>
      </c>
      <c r="G251" s="87">
        <v>15.095696030692244</v>
      </c>
      <c r="H251" s="88">
        <v>0.24132677400759139</v>
      </c>
      <c r="I251" s="89">
        <f t="shared" si="8"/>
        <v>35458918.932081819</v>
      </c>
      <c r="J251" s="89">
        <f t="shared" si="9"/>
        <v>443236.48665102274</v>
      </c>
      <c r="K251" s="89">
        <v>32184142.292523213</v>
      </c>
      <c r="L251" s="88">
        <v>7.5076419396701226</v>
      </c>
      <c r="M251" s="89">
        <v>26984600.802670758</v>
      </c>
      <c r="N251" s="89">
        <v>4503324.8292109407</v>
      </c>
    </row>
    <row r="252" spans="1:14" x14ac:dyDescent="0.3">
      <c r="A252" s="84" t="s">
        <v>419</v>
      </c>
      <c r="B252" s="85" t="s">
        <v>551</v>
      </c>
      <c r="C252" s="86" t="s">
        <v>493</v>
      </c>
      <c r="D252" s="85" t="s">
        <v>494</v>
      </c>
      <c r="E252" s="85">
        <v>19</v>
      </c>
      <c r="F252" s="87">
        <v>15.231350694938534</v>
      </c>
      <c r="G252" s="87">
        <v>15.095696030692244</v>
      </c>
      <c r="H252" s="88">
        <v>0.24132677400759139</v>
      </c>
      <c r="I252" s="89">
        <f t="shared" si="8"/>
        <v>35458918.932081819</v>
      </c>
      <c r="J252" s="89">
        <f t="shared" si="9"/>
        <v>443236.48665102274</v>
      </c>
      <c r="K252" s="89">
        <v>24444081.546037465</v>
      </c>
      <c r="L252" s="88">
        <v>7.3881737238669274</v>
      </c>
      <c r="M252" s="89">
        <v>26984600.802670758</v>
      </c>
      <c r="N252" s="89">
        <v>4503324.8292109407</v>
      </c>
    </row>
    <row r="253" spans="1:14" x14ac:dyDescent="0.3">
      <c r="A253" s="84" t="s">
        <v>381</v>
      </c>
      <c r="B253" s="85" t="s">
        <v>553</v>
      </c>
      <c r="C253" s="86" t="s">
        <v>493</v>
      </c>
      <c r="D253" s="85" t="s">
        <v>494</v>
      </c>
      <c r="E253" s="85">
        <v>20</v>
      </c>
      <c r="F253" s="87">
        <v>18.599400637212376</v>
      </c>
      <c r="G253" s="87">
        <v>18.43353652328388</v>
      </c>
      <c r="H253" s="88">
        <v>0.27628694623532341</v>
      </c>
      <c r="I253" s="89">
        <f t="shared" si="8"/>
        <v>6347662.1721479855</v>
      </c>
      <c r="J253" s="89">
        <f t="shared" si="9"/>
        <v>79345.777151849819</v>
      </c>
      <c r="K253" s="89">
        <v>2611662.4634695556</v>
      </c>
      <c r="L253" s="88">
        <v>6.4169170471340413</v>
      </c>
      <c r="M253" s="89">
        <v>2949691.7465993501</v>
      </c>
      <c r="N253" s="89">
        <v>566310.86748089804</v>
      </c>
    </row>
    <row r="254" spans="1:14" x14ac:dyDescent="0.3">
      <c r="A254" s="84" t="s">
        <v>381</v>
      </c>
      <c r="B254" s="85" t="s">
        <v>554</v>
      </c>
      <c r="C254" s="86" t="s">
        <v>493</v>
      </c>
      <c r="D254" s="85" t="s">
        <v>494</v>
      </c>
      <c r="E254" s="85">
        <v>20</v>
      </c>
      <c r="F254" s="87">
        <v>18.114593241071603</v>
      </c>
      <c r="G254" s="87">
        <v>18.43353652328388</v>
      </c>
      <c r="H254" s="88">
        <v>0.27628694623532341</v>
      </c>
      <c r="I254" s="89">
        <f t="shared" si="8"/>
        <v>6347662.1721479855</v>
      </c>
      <c r="J254" s="89">
        <f t="shared" si="9"/>
        <v>79345.777151849819</v>
      </c>
      <c r="K254" s="89">
        <v>3603484.8442006465</v>
      </c>
      <c r="L254" s="88">
        <v>6.5567226998118979</v>
      </c>
      <c r="M254" s="89">
        <v>2949691.7465993501</v>
      </c>
      <c r="N254" s="89">
        <v>566310.86748089804</v>
      </c>
    </row>
    <row r="255" spans="1:14" x14ac:dyDescent="0.3">
      <c r="A255" s="84" t="s">
        <v>381</v>
      </c>
      <c r="B255" s="85" t="s">
        <v>555</v>
      </c>
      <c r="C255" s="86" t="s">
        <v>493</v>
      </c>
      <c r="D255" s="85" t="s">
        <v>494</v>
      </c>
      <c r="E255" s="85">
        <v>20</v>
      </c>
      <c r="F255" s="87">
        <v>18.586615691567665</v>
      </c>
      <c r="G255" s="87">
        <v>18.43353652328388</v>
      </c>
      <c r="H255" s="88">
        <v>0.27628694623532341</v>
      </c>
      <c r="I255" s="89">
        <f t="shared" si="8"/>
        <v>6347662.1721479855</v>
      </c>
      <c r="J255" s="89">
        <f t="shared" si="9"/>
        <v>79345.777151849819</v>
      </c>
      <c r="K255" s="89">
        <v>2633927.9321278478</v>
      </c>
      <c r="L255" s="88">
        <v>6.4206038878970704</v>
      </c>
      <c r="M255" s="89">
        <v>2949691.7465993501</v>
      </c>
      <c r="N255" s="89">
        <v>566310.86748089804</v>
      </c>
    </row>
    <row r="256" spans="1:14" x14ac:dyDescent="0.3">
      <c r="A256" s="84" t="s">
        <v>627</v>
      </c>
      <c r="B256" s="85" t="s">
        <v>556</v>
      </c>
      <c r="C256" s="86" t="s">
        <v>493</v>
      </c>
      <c r="D256" s="85" t="s">
        <v>494</v>
      </c>
      <c r="E256" s="85">
        <v>21</v>
      </c>
      <c r="F256" s="87">
        <v>16.391468305836842</v>
      </c>
      <c r="G256" s="87">
        <v>16.340614815849491</v>
      </c>
      <c r="H256" s="88">
        <v>5.2812535611869049E-2</v>
      </c>
      <c r="I256" s="89">
        <f t="shared" si="8"/>
        <v>18666988.365701936</v>
      </c>
      <c r="J256" s="89">
        <f t="shared" si="9"/>
        <v>233337.35457127419</v>
      </c>
      <c r="K256" s="89">
        <v>11314267.318716442</v>
      </c>
      <c r="L256" s="88">
        <v>7.0536264354678497</v>
      </c>
      <c r="M256" s="89">
        <v>11707642.815211086</v>
      </c>
      <c r="N256" s="89">
        <v>411253.82786399435</v>
      </c>
    </row>
    <row r="257" spans="1:14" x14ac:dyDescent="0.3">
      <c r="A257" s="84" t="s">
        <v>627</v>
      </c>
      <c r="B257" s="85" t="s">
        <v>557</v>
      </c>
      <c r="C257" s="86" t="s">
        <v>493</v>
      </c>
      <c r="D257" s="85" t="s">
        <v>494</v>
      </c>
      <c r="E257" s="85">
        <v>21</v>
      </c>
      <c r="F257" s="87">
        <v>16.344336069669371</v>
      </c>
      <c r="G257" s="87">
        <v>16.340614815849491</v>
      </c>
      <c r="H257" s="88">
        <v>5.2812535611869049E-2</v>
      </c>
      <c r="I257" s="89">
        <f t="shared" si="8"/>
        <v>18666988.365701936</v>
      </c>
      <c r="J257" s="89">
        <f t="shared" si="9"/>
        <v>233337.35457127419</v>
      </c>
      <c r="K257" s="89">
        <v>11673958.039052861</v>
      </c>
      <c r="L257" s="88">
        <v>7.0672181279461688</v>
      </c>
      <c r="M257" s="89">
        <v>11707642.815211086</v>
      </c>
      <c r="N257" s="89">
        <v>411253.82786399435</v>
      </c>
    </row>
    <row r="258" spans="1:14" x14ac:dyDescent="0.3">
      <c r="A258" s="84" t="s">
        <v>627</v>
      </c>
      <c r="B258" s="85" t="s">
        <v>558</v>
      </c>
      <c r="C258" s="86" t="s">
        <v>493</v>
      </c>
      <c r="D258" s="85" t="s">
        <v>494</v>
      </c>
      <c r="E258" s="85">
        <v>21</v>
      </c>
      <c r="F258" s="87">
        <v>16.286040072042265</v>
      </c>
      <c r="G258" s="87">
        <v>16.340614815849491</v>
      </c>
      <c r="H258" s="88">
        <v>5.2812535611869049E-2</v>
      </c>
      <c r="I258" s="89">
        <f t="shared" si="8"/>
        <v>18666988.365701936</v>
      </c>
      <c r="J258" s="89">
        <f t="shared" si="9"/>
        <v>233337.35457127419</v>
      </c>
      <c r="K258" s="89">
        <v>12134703.08786395</v>
      </c>
      <c r="L258" s="88">
        <v>7.084029154472665</v>
      </c>
      <c r="M258" s="89">
        <v>11707642.815211086</v>
      </c>
      <c r="N258" s="89">
        <v>411253.82786399435</v>
      </c>
    </row>
    <row r="259" spans="1:14" x14ac:dyDescent="0.3">
      <c r="A259" s="90" t="s">
        <v>614</v>
      </c>
      <c r="B259" s="91" t="s">
        <v>556</v>
      </c>
      <c r="C259" s="91" t="s">
        <v>493</v>
      </c>
      <c r="D259" s="91" t="s">
        <v>577</v>
      </c>
      <c r="E259" s="91">
        <v>22</v>
      </c>
      <c r="F259" s="92">
        <v>9.7427308583204653</v>
      </c>
      <c r="G259" s="92">
        <v>9.5633702002987615</v>
      </c>
      <c r="H259" s="93">
        <v>0.20269511567372281</v>
      </c>
      <c r="I259" s="94"/>
      <c r="J259" s="80">
        <v>821000000</v>
      </c>
      <c r="K259" s="94">
        <v>821000000</v>
      </c>
      <c r="L259" s="93">
        <v>8.9143431571194416</v>
      </c>
      <c r="M259" s="94">
        <v>821000000</v>
      </c>
      <c r="N259" s="94">
        <v>0</v>
      </c>
    </row>
    <row r="260" spans="1:14" x14ac:dyDescent="0.3">
      <c r="A260" s="90" t="s">
        <v>614</v>
      </c>
      <c r="B260" s="91" t="s">
        <v>557</v>
      </c>
      <c r="C260" s="91" t="s">
        <v>493</v>
      </c>
      <c r="D260" s="91" t="s">
        <v>577</v>
      </c>
      <c r="E260" s="91">
        <v>22</v>
      </c>
      <c r="F260" s="92">
        <v>9.6039113199186907</v>
      </c>
      <c r="G260" s="92">
        <v>9.5633702002987615</v>
      </c>
      <c r="H260" s="93">
        <v>0.20269511567372281</v>
      </c>
      <c r="I260" s="94"/>
      <c r="J260" s="80">
        <v>821000000</v>
      </c>
      <c r="K260" s="94">
        <v>821000000</v>
      </c>
      <c r="L260" s="93">
        <v>8.9143431571194416</v>
      </c>
      <c r="M260" s="94">
        <v>821000000</v>
      </c>
      <c r="N260" s="94">
        <v>0</v>
      </c>
    </row>
    <row r="261" spans="1:14" x14ac:dyDescent="0.3">
      <c r="A261" s="90" t="s">
        <v>614</v>
      </c>
      <c r="B261" s="91" t="s">
        <v>558</v>
      </c>
      <c r="C261" s="91" t="s">
        <v>493</v>
      </c>
      <c r="D261" s="91" t="s">
        <v>577</v>
      </c>
      <c r="E261" s="91">
        <v>22</v>
      </c>
      <c r="F261" s="92">
        <v>9.343468422657125</v>
      </c>
      <c r="G261" s="92">
        <v>9.5633702002987615</v>
      </c>
      <c r="H261" s="93">
        <v>0.20269511567372281</v>
      </c>
      <c r="I261" s="94"/>
      <c r="J261" s="80">
        <v>821000000</v>
      </c>
      <c r="K261" s="94">
        <v>821000000</v>
      </c>
      <c r="L261" s="93">
        <v>8.9143431571194416</v>
      </c>
      <c r="M261" s="94">
        <v>821000000</v>
      </c>
      <c r="N261" s="94">
        <v>0</v>
      </c>
    </row>
    <row r="262" spans="1:14" x14ac:dyDescent="0.3">
      <c r="A262" s="90" t="s">
        <v>615</v>
      </c>
      <c r="B262" s="91" t="s">
        <v>559</v>
      </c>
      <c r="C262" s="91" t="s">
        <v>493</v>
      </c>
      <c r="D262" s="91" t="s">
        <v>577</v>
      </c>
      <c r="E262" s="91">
        <v>23</v>
      </c>
      <c r="F262" s="92">
        <v>13.113344236164261</v>
      </c>
      <c r="G262" s="92">
        <v>13.444548034647289</v>
      </c>
      <c r="H262" s="93">
        <v>0.5614060163700435</v>
      </c>
      <c r="I262" s="94"/>
      <c r="J262" s="80">
        <v>82100000</v>
      </c>
      <c r="K262" s="94">
        <v>82100000</v>
      </c>
      <c r="L262" s="93">
        <v>7.9143431571194407</v>
      </c>
      <c r="M262" s="94">
        <v>82100000</v>
      </c>
      <c r="N262" s="94">
        <v>0</v>
      </c>
    </row>
    <row r="263" spans="1:14" x14ac:dyDescent="0.3">
      <c r="A263" s="90" t="s">
        <v>615</v>
      </c>
      <c r="B263" s="91" t="s">
        <v>560</v>
      </c>
      <c r="C263" s="91" t="s">
        <v>493</v>
      </c>
      <c r="D263" s="91" t="s">
        <v>577</v>
      </c>
      <c r="E263" s="91">
        <v>23</v>
      </c>
      <c r="F263" s="92">
        <v>13.127547874092853</v>
      </c>
      <c r="G263" s="92">
        <v>13.444548034647289</v>
      </c>
      <c r="H263" s="93">
        <v>0.5614060163700435</v>
      </c>
      <c r="I263" s="94"/>
      <c r="J263" s="80">
        <v>82100000</v>
      </c>
      <c r="K263" s="94">
        <v>82100000</v>
      </c>
      <c r="L263" s="93">
        <v>7.9143431571194407</v>
      </c>
      <c r="M263" s="94">
        <v>82100000</v>
      </c>
      <c r="N263" s="94">
        <v>0</v>
      </c>
    </row>
    <row r="264" spans="1:14" x14ac:dyDescent="0.3">
      <c r="A264" s="90" t="s">
        <v>615</v>
      </c>
      <c r="B264" s="91" t="s">
        <v>561</v>
      </c>
      <c r="C264" s="91" t="s">
        <v>493</v>
      </c>
      <c r="D264" s="91" t="s">
        <v>577</v>
      </c>
      <c r="E264" s="91">
        <v>23</v>
      </c>
      <c r="F264" s="92">
        <v>14.09275199368475</v>
      </c>
      <c r="G264" s="92">
        <v>13.444548034647289</v>
      </c>
      <c r="H264" s="93">
        <v>0.5614060163700435</v>
      </c>
      <c r="I264" s="94"/>
      <c r="J264" s="80">
        <v>82100000</v>
      </c>
      <c r="K264" s="94">
        <v>82100000</v>
      </c>
      <c r="L264" s="93">
        <v>7.9143431571194407</v>
      </c>
      <c r="M264" s="94">
        <v>82100000</v>
      </c>
      <c r="N264" s="94">
        <v>0</v>
      </c>
    </row>
    <row r="265" spans="1:14" x14ac:dyDescent="0.3">
      <c r="A265" s="90" t="s">
        <v>616</v>
      </c>
      <c r="B265" s="91" t="s">
        <v>563</v>
      </c>
      <c r="C265" s="91" t="s">
        <v>493</v>
      </c>
      <c r="D265" s="91" t="s">
        <v>577</v>
      </c>
      <c r="E265" s="91">
        <v>24</v>
      </c>
      <c r="F265" s="92">
        <v>16.430731815531598</v>
      </c>
      <c r="G265" s="92">
        <v>16.859046095925226</v>
      </c>
      <c r="H265" s="93">
        <v>0.62214806874554829</v>
      </c>
      <c r="I265" s="94"/>
      <c r="J265" s="80">
        <v>8210000</v>
      </c>
      <c r="K265" s="94">
        <v>8210000</v>
      </c>
      <c r="L265" s="93">
        <v>6.9143431571194407</v>
      </c>
      <c r="M265" s="94">
        <v>8210000</v>
      </c>
      <c r="N265" s="94">
        <v>0</v>
      </c>
    </row>
    <row r="266" spans="1:14" x14ac:dyDescent="0.3">
      <c r="A266" s="90" t="s">
        <v>616</v>
      </c>
      <c r="B266" s="91" t="s">
        <v>564</v>
      </c>
      <c r="C266" s="91" t="s">
        <v>493</v>
      </c>
      <c r="D266" s="91" t="s">
        <v>577</v>
      </c>
      <c r="E266" s="91">
        <v>24</v>
      </c>
      <c r="F266" s="92">
        <v>17.572681341099607</v>
      </c>
      <c r="G266" s="92">
        <v>16.859046095925226</v>
      </c>
      <c r="H266" s="93">
        <v>0.62214806874554829</v>
      </c>
      <c r="I266" s="94"/>
      <c r="J266" s="80">
        <v>8210000</v>
      </c>
      <c r="K266" s="94">
        <v>8210000</v>
      </c>
      <c r="L266" s="93">
        <v>6.9143431571194407</v>
      </c>
      <c r="M266" s="94">
        <v>8210000</v>
      </c>
      <c r="N266" s="94">
        <v>0</v>
      </c>
    </row>
    <row r="267" spans="1:14" x14ac:dyDescent="0.3">
      <c r="A267" s="90" t="s">
        <v>616</v>
      </c>
      <c r="B267" s="91" t="s">
        <v>565</v>
      </c>
      <c r="C267" s="91" t="s">
        <v>493</v>
      </c>
      <c r="D267" s="91" t="s">
        <v>577</v>
      </c>
      <c r="E267" s="91">
        <v>24</v>
      </c>
      <c r="F267" s="92">
        <v>16.573725131144471</v>
      </c>
      <c r="G267" s="92">
        <v>16.859046095925226</v>
      </c>
      <c r="H267" s="93">
        <v>0.62214806874554829</v>
      </c>
      <c r="I267" s="94"/>
      <c r="J267" s="80">
        <v>8210000</v>
      </c>
      <c r="K267" s="94">
        <v>8210000</v>
      </c>
      <c r="L267" s="93">
        <v>6.9143431571194407</v>
      </c>
      <c r="M267" s="94">
        <v>8210000</v>
      </c>
      <c r="N267" s="94">
        <v>0</v>
      </c>
    </row>
    <row r="268" spans="1:14" x14ac:dyDescent="0.3">
      <c r="A268" s="90" t="s">
        <v>617</v>
      </c>
      <c r="B268" s="91" t="s">
        <v>566</v>
      </c>
      <c r="C268" s="91" t="s">
        <v>493</v>
      </c>
      <c r="D268" s="91" t="s">
        <v>577</v>
      </c>
      <c r="E268" s="91">
        <v>25</v>
      </c>
      <c r="F268" s="92">
        <v>18.88415942276842</v>
      </c>
      <c r="G268" s="92">
        <v>21.762186924657794</v>
      </c>
      <c r="H268" s="93">
        <v>2.5422127932267737</v>
      </c>
      <c r="I268" s="94"/>
      <c r="J268" s="80">
        <v>821000</v>
      </c>
      <c r="K268" s="94">
        <v>821000</v>
      </c>
      <c r="L268" s="93">
        <v>5.9143431571194407</v>
      </c>
      <c r="M268" s="94">
        <v>821000</v>
      </c>
      <c r="N268" s="94">
        <v>0</v>
      </c>
    </row>
    <row r="269" spans="1:14" x14ac:dyDescent="0.3">
      <c r="A269" s="90" t="s">
        <v>617</v>
      </c>
      <c r="B269" s="91" t="s">
        <v>567</v>
      </c>
      <c r="C269" s="91" t="s">
        <v>493</v>
      </c>
      <c r="D269" s="91" t="s">
        <v>577</v>
      </c>
      <c r="E269" s="91">
        <v>25</v>
      </c>
      <c r="F269" s="92">
        <v>23.701764517506977</v>
      </c>
      <c r="G269" s="92">
        <v>21.762186924657794</v>
      </c>
      <c r="H269" s="93">
        <v>2.5422127932267737</v>
      </c>
      <c r="I269" s="94"/>
      <c r="J269" s="80">
        <v>821000</v>
      </c>
      <c r="K269" s="94">
        <v>821000</v>
      </c>
      <c r="L269" s="93">
        <v>5.9143431571194407</v>
      </c>
      <c r="M269" s="94">
        <v>821000</v>
      </c>
      <c r="N269" s="94">
        <v>0</v>
      </c>
    </row>
    <row r="270" spans="1:14" x14ac:dyDescent="0.3">
      <c r="A270" s="90" t="s">
        <v>617</v>
      </c>
      <c r="B270" s="91" t="s">
        <v>568</v>
      </c>
      <c r="C270" s="91" t="s">
        <v>493</v>
      </c>
      <c r="D270" s="91" t="s">
        <v>577</v>
      </c>
      <c r="E270" s="91">
        <v>25</v>
      </c>
      <c r="F270" s="92">
        <v>22.700636833697978</v>
      </c>
      <c r="G270" s="92">
        <v>21.762186924657794</v>
      </c>
      <c r="H270" s="93">
        <v>2.5422127932267737</v>
      </c>
      <c r="I270" s="94"/>
      <c r="J270" s="80">
        <v>821000</v>
      </c>
      <c r="K270" s="94">
        <v>821000</v>
      </c>
      <c r="L270" s="93">
        <v>5.9143431571194407</v>
      </c>
      <c r="M270" s="94">
        <v>821000</v>
      </c>
      <c r="N270" s="94">
        <v>0</v>
      </c>
    </row>
    <row r="271" spans="1:14" x14ac:dyDescent="0.3">
      <c r="A271" s="47"/>
    </row>
    <row r="272" spans="1:14" x14ac:dyDescent="0.3">
      <c r="A272" s="160" t="s">
        <v>628</v>
      </c>
      <c r="B272" s="160"/>
      <c r="C272" s="160"/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</row>
    <row r="273" spans="1:14" x14ac:dyDescent="0.3">
      <c r="A273" s="95" t="s">
        <v>388</v>
      </c>
      <c r="B273" s="65" t="s">
        <v>492</v>
      </c>
      <c r="C273" s="86" t="s">
        <v>493</v>
      </c>
      <c r="D273" s="65" t="s">
        <v>494</v>
      </c>
      <c r="E273" s="96">
        <v>1</v>
      </c>
      <c r="F273" s="68">
        <v>9.4439158035043143</v>
      </c>
      <c r="G273" s="69">
        <v>9.7652205819912812</v>
      </c>
      <c r="H273" s="70">
        <v>0.61907321758605383</v>
      </c>
      <c r="I273" s="71">
        <f t="shared" ref="I273:I314" si="10">2^(38.43534-0.92348*G273)</f>
        <v>716978241.72149992</v>
      </c>
      <c r="J273" s="71">
        <f t="shared" ref="J273:J314" si="11">I273/80</f>
        <v>8962228.0215187483</v>
      </c>
      <c r="K273" s="72">
        <v>959621913.01675487</v>
      </c>
      <c r="L273" s="70">
        <v>8.9821001565463146</v>
      </c>
      <c r="M273" s="71">
        <v>817947479.77234554</v>
      </c>
      <c r="N273" s="71">
        <v>285643081.02905691</v>
      </c>
    </row>
    <row r="274" spans="1:14" x14ac:dyDescent="0.3">
      <c r="A274" s="95" t="s">
        <v>388</v>
      </c>
      <c r="B274" s="65" t="s">
        <v>495</v>
      </c>
      <c r="C274" s="86" t="s">
        <v>493</v>
      </c>
      <c r="D274" s="65" t="s">
        <v>494</v>
      </c>
      <c r="E274" s="96">
        <v>1</v>
      </c>
      <c r="F274" s="68">
        <v>9.3728593382894001</v>
      </c>
      <c r="G274" s="69">
        <v>9.7652205819912812</v>
      </c>
      <c r="H274" s="70">
        <v>0.61907321758605383</v>
      </c>
      <c r="I274" s="71">
        <f t="shared" si="10"/>
        <v>716978241.72149992</v>
      </c>
      <c r="J274" s="71">
        <f t="shared" si="11"/>
        <v>8962228.0215187483</v>
      </c>
      <c r="K274" s="72">
        <v>1005060328.01431</v>
      </c>
      <c r="L274" s="70">
        <v>9.0021921307489272</v>
      </c>
      <c r="M274" s="71">
        <v>817947479.77234554</v>
      </c>
      <c r="N274" s="71">
        <v>285643081.02905691</v>
      </c>
    </row>
    <row r="275" spans="1:14" x14ac:dyDescent="0.3">
      <c r="A275" s="95" t="s">
        <v>388</v>
      </c>
      <c r="B275" s="65" t="s">
        <v>496</v>
      </c>
      <c r="C275" s="86" t="s">
        <v>493</v>
      </c>
      <c r="D275" s="65" t="s">
        <v>494</v>
      </c>
      <c r="E275" s="96">
        <v>1</v>
      </c>
      <c r="F275" s="68">
        <v>10.478886604180129</v>
      </c>
      <c r="G275" s="69">
        <v>9.7652205819912812</v>
      </c>
      <c r="H275" s="70">
        <v>0.61907321758605383</v>
      </c>
      <c r="I275" s="71">
        <f t="shared" si="10"/>
        <v>716978241.72149992</v>
      </c>
      <c r="J275" s="71">
        <f t="shared" si="11"/>
        <v>8962228.0215187483</v>
      </c>
      <c r="K275" s="72">
        <v>489160198.28597212</v>
      </c>
      <c r="L275" s="70">
        <v>8.6894511123707918</v>
      </c>
      <c r="M275" s="71">
        <v>817947479.77234554</v>
      </c>
      <c r="N275" s="71">
        <v>285643081.02905691</v>
      </c>
    </row>
    <row r="276" spans="1:14" x14ac:dyDescent="0.3">
      <c r="A276" s="95" t="s">
        <v>387</v>
      </c>
      <c r="B276" s="65" t="s">
        <v>497</v>
      </c>
      <c r="C276" s="86" t="s">
        <v>493</v>
      </c>
      <c r="D276" s="65" t="s">
        <v>494</v>
      </c>
      <c r="E276" s="96">
        <v>2</v>
      </c>
      <c r="F276" s="68">
        <v>9.309540282709607</v>
      </c>
      <c r="G276" s="69">
        <v>9.8170290397925637</v>
      </c>
      <c r="H276" s="70">
        <v>0.59590029586426974</v>
      </c>
      <c r="I276" s="71">
        <f t="shared" si="10"/>
        <v>693591040.81010449</v>
      </c>
      <c r="J276" s="71">
        <f t="shared" si="11"/>
        <v>8669888.0101263057</v>
      </c>
      <c r="K276" s="72">
        <v>1047360690.0601058</v>
      </c>
      <c r="L276" s="70">
        <v>9.0200962697656255</v>
      </c>
      <c r="M276" s="71">
        <v>789165305.8314333</v>
      </c>
      <c r="N276" s="71">
        <v>280338934.59737206</v>
      </c>
    </row>
    <row r="277" spans="1:14" x14ac:dyDescent="0.3">
      <c r="A277" s="95" t="s">
        <v>387</v>
      </c>
      <c r="B277" s="65" t="s">
        <v>498</v>
      </c>
      <c r="C277" s="86" t="s">
        <v>493</v>
      </c>
      <c r="D277" s="65" t="s">
        <v>494</v>
      </c>
      <c r="E277" s="96">
        <v>2</v>
      </c>
      <c r="F277" s="68">
        <v>9.6683575467696574</v>
      </c>
      <c r="G277" s="69">
        <v>9.8170290397925637</v>
      </c>
      <c r="H277" s="70">
        <v>0.59590029586426974</v>
      </c>
      <c r="I277" s="71">
        <f t="shared" si="10"/>
        <v>693591040.81010449</v>
      </c>
      <c r="J277" s="71">
        <f t="shared" si="11"/>
        <v>8669888.0101263057</v>
      </c>
      <c r="K277" s="72">
        <v>829157163.7296443</v>
      </c>
      <c r="L277" s="70">
        <v>8.9186368572949721</v>
      </c>
      <c r="M277" s="71">
        <v>789165305.8314333</v>
      </c>
      <c r="N277" s="71">
        <v>280338934.59737206</v>
      </c>
    </row>
    <row r="278" spans="1:14" x14ac:dyDescent="0.3">
      <c r="A278" s="95" t="s">
        <v>387</v>
      </c>
      <c r="B278" s="65" t="s">
        <v>499</v>
      </c>
      <c r="C278" s="86" t="s">
        <v>493</v>
      </c>
      <c r="D278" s="65" t="s">
        <v>494</v>
      </c>
      <c r="E278" s="96">
        <v>2</v>
      </c>
      <c r="F278" s="68">
        <v>10.473189289898423</v>
      </c>
      <c r="G278" s="69">
        <v>9.8170290397925637</v>
      </c>
      <c r="H278" s="70">
        <v>0.59590029586426974</v>
      </c>
      <c r="I278" s="71">
        <f t="shared" si="10"/>
        <v>693591040.81010449</v>
      </c>
      <c r="J278" s="71">
        <f t="shared" si="11"/>
        <v>8669888.0101263057</v>
      </c>
      <c r="K278" s="72">
        <v>490978063.70454961</v>
      </c>
      <c r="L278" s="70">
        <v>8.6910620888136254</v>
      </c>
      <c r="M278" s="71">
        <v>789165305.8314333</v>
      </c>
      <c r="N278" s="71">
        <v>280338934.59737206</v>
      </c>
    </row>
    <row r="279" spans="1:14" x14ac:dyDescent="0.3">
      <c r="A279" s="97" t="s">
        <v>375</v>
      </c>
      <c r="B279" s="65" t="s">
        <v>500</v>
      </c>
      <c r="C279" s="86" t="s">
        <v>493</v>
      </c>
      <c r="D279" s="65" t="s">
        <v>494</v>
      </c>
      <c r="E279" s="96">
        <v>3</v>
      </c>
      <c r="F279" s="68">
        <v>8.7695043427794275</v>
      </c>
      <c r="G279" s="69">
        <v>8.7593197504744751</v>
      </c>
      <c r="H279" s="70">
        <v>0.30505652764565888</v>
      </c>
      <c r="I279" s="71">
        <f t="shared" si="10"/>
        <v>1365027998.3532293</v>
      </c>
      <c r="J279" s="71">
        <f t="shared" si="11"/>
        <v>17062849.979415365</v>
      </c>
      <c r="K279" s="72">
        <v>1488665753.770891</v>
      </c>
      <c r="L279" s="70">
        <v>9.1727971976930611</v>
      </c>
      <c r="M279" s="71">
        <v>1518405645.8416216</v>
      </c>
      <c r="N279" s="71">
        <v>301570760.68631333</v>
      </c>
    </row>
    <row r="280" spans="1:14" x14ac:dyDescent="0.3">
      <c r="A280" s="97" t="s">
        <v>375</v>
      </c>
      <c r="B280" s="65" t="s">
        <v>501</v>
      </c>
      <c r="C280" s="86" t="s">
        <v>493</v>
      </c>
      <c r="D280" s="65" t="s">
        <v>494</v>
      </c>
      <c r="E280" s="96">
        <v>3</v>
      </c>
      <c r="F280" s="68">
        <v>8.4492984615730098</v>
      </c>
      <c r="G280" s="69">
        <v>8.7593197504744751</v>
      </c>
      <c r="H280" s="70">
        <v>0.30505652764565888</v>
      </c>
      <c r="I280" s="71">
        <f t="shared" si="10"/>
        <v>1365027998.3532293</v>
      </c>
      <c r="J280" s="71">
        <f t="shared" si="11"/>
        <v>17062849.979415365</v>
      </c>
      <c r="K280" s="72">
        <v>1833744521.7443488</v>
      </c>
      <c r="L280" s="70">
        <v>9.2633388294118006</v>
      </c>
      <c r="M280" s="71">
        <v>1518405645.8416216</v>
      </c>
      <c r="N280" s="71">
        <v>301570760.68631333</v>
      </c>
    </row>
    <row r="281" spans="1:14" x14ac:dyDescent="0.3">
      <c r="A281" s="97" t="s">
        <v>375</v>
      </c>
      <c r="B281" s="65" t="s">
        <v>502</v>
      </c>
      <c r="C281" s="86" t="s">
        <v>493</v>
      </c>
      <c r="D281" s="65" t="s">
        <v>494</v>
      </c>
      <c r="E281" s="96">
        <v>3</v>
      </c>
      <c r="F281" s="68">
        <v>9.059156447070988</v>
      </c>
      <c r="G281" s="69">
        <v>8.7593197504744751</v>
      </c>
      <c r="H281" s="70">
        <v>0.30505652764565888</v>
      </c>
      <c r="I281" s="71">
        <f t="shared" si="10"/>
        <v>1365027998.3532293</v>
      </c>
      <c r="J281" s="71">
        <f t="shared" si="11"/>
        <v>17062849.979415365</v>
      </c>
      <c r="K281" s="72">
        <v>1232806662.009625</v>
      </c>
      <c r="L281" s="70">
        <v>9.0908949726167556</v>
      </c>
      <c r="M281" s="71">
        <v>1518405645.8416216</v>
      </c>
      <c r="N281" s="71">
        <v>301570760.68631333</v>
      </c>
    </row>
    <row r="282" spans="1:14" x14ac:dyDescent="0.3">
      <c r="A282" s="97" t="s">
        <v>300</v>
      </c>
      <c r="B282" s="65" t="s">
        <v>503</v>
      </c>
      <c r="C282" s="86" t="s">
        <v>493</v>
      </c>
      <c r="D282" s="65" t="s">
        <v>494</v>
      </c>
      <c r="E282" s="96">
        <v>4</v>
      </c>
      <c r="F282" s="68">
        <v>9.7963313035083708</v>
      </c>
      <c r="G282" s="69">
        <v>9.6912660610439421</v>
      </c>
      <c r="H282" s="70">
        <v>0.42868952680547795</v>
      </c>
      <c r="I282" s="71">
        <f t="shared" si="10"/>
        <v>751735355.92151153</v>
      </c>
      <c r="J282" s="71">
        <f t="shared" si="11"/>
        <v>9396691.9490188938</v>
      </c>
      <c r="K282" s="72">
        <v>762870658.17237508</v>
      </c>
      <c r="L282" s="70">
        <v>8.8824509112135175</v>
      </c>
      <c r="M282" s="71">
        <v>838918869.30200088</v>
      </c>
      <c r="N282" s="71">
        <v>242540911.91329965</v>
      </c>
    </row>
    <row r="283" spans="1:14" x14ac:dyDescent="0.3">
      <c r="A283" s="97" t="s">
        <v>300</v>
      </c>
      <c r="B283" s="65" t="s">
        <v>504</v>
      </c>
      <c r="C283" s="86" t="s">
        <v>493</v>
      </c>
      <c r="D283" s="65" t="s">
        <v>494</v>
      </c>
      <c r="E283" s="96">
        <v>4</v>
      </c>
      <c r="F283" s="68">
        <v>10.057655486870752</v>
      </c>
      <c r="G283" s="69">
        <v>9.6912660610439421</v>
      </c>
      <c r="H283" s="70">
        <v>0.42868952680547795</v>
      </c>
      <c r="I283" s="71">
        <f t="shared" si="10"/>
        <v>751735355.92151153</v>
      </c>
      <c r="J283" s="71">
        <f t="shared" si="11"/>
        <v>9396691.9490188938</v>
      </c>
      <c r="K283" s="72">
        <v>643515049.93125057</v>
      </c>
      <c r="L283" s="70">
        <v>8.808558708234445</v>
      </c>
      <c r="M283" s="71">
        <v>838918869.30200088</v>
      </c>
      <c r="N283" s="71">
        <v>242540911.91329965</v>
      </c>
    </row>
    <row r="284" spans="1:14" x14ac:dyDescent="0.3">
      <c r="A284" s="97" t="s">
        <v>300</v>
      </c>
      <c r="B284" s="65" t="s">
        <v>505</v>
      </c>
      <c r="C284" s="86" t="s">
        <v>493</v>
      </c>
      <c r="D284" s="65" t="s">
        <v>494</v>
      </c>
      <c r="E284" s="96">
        <v>4</v>
      </c>
      <c r="F284" s="68">
        <v>9.219811392752705</v>
      </c>
      <c r="G284" s="69">
        <v>9.6912660610439421</v>
      </c>
      <c r="H284" s="70">
        <v>0.42868952680547795</v>
      </c>
      <c r="I284" s="71">
        <f t="shared" si="10"/>
        <v>751735355.92151153</v>
      </c>
      <c r="J284" s="71">
        <f t="shared" si="11"/>
        <v>9396691.9490188938</v>
      </c>
      <c r="K284" s="72">
        <v>1110370899.8023767</v>
      </c>
      <c r="L284" s="70">
        <v>9.0454680714277327</v>
      </c>
      <c r="M284" s="71">
        <v>838918869.30200088</v>
      </c>
      <c r="N284" s="71">
        <v>242540911.91329965</v>
      </c>
    </row>
    <row r="285" spans="1:14" x14ac:dyDescent="0.3">
      <c r="A285" s="97" t="s">
        <v>298</v>
      </c>
      <c r="B285" s="65" t="s">
        <v>506</v>
      </c>
      <c r="C285" s="86" t="s">
        <v>493</v>
      </c>
      <c r="D285" s="65" t="s">
        <v>494</v>
      </c>
      <c r="E285" s="96">
        <v>5</v>
      </c>
      <c r="F285" s="68">
        <v>10.016937089623879</v>
      </c>
      <c r="G285" s="69">
        <v>10.120673487337193</v>
      </c>
      <c r="H285" s="70">
        <v>0.12389355824066967</v>
      </c>
      <c r="I285" s="71">
        <f t="shared" si="10"/>
        <v>571073202.82427323</v>
      </c>
      <c r="J285" s="71">
        <f t="shared" si="11"/>
        <v>7138415.0353034157</v>
      </c>
      <c r="K285" s="72">
        <v>660803401.41477621</v>
      </c>
      <c r="L285" s="70">
        <v>8.8200722698024379</v>
      </c>
      <c r="M285" s="71">
        <v>618972916.26554143</v>
      </c>
      <c r="N285" s="71">
        <v>49129091.081330664</v>
      </c>
    </row>
    <row r="286" spans="1:14" x14ac:dyDescent="0.3">
      <c r="A286" s="97" t="s">
        <v>298</v>
      </c>
      <c r="B286" s="65" t="s">
        <v>507</v>
      </c>
      <c r="C286" s="86" t="s">
        <v>493</v>
      </c>
      <c r="D286" s="65" t="s">
        <v>494</v>
      </c>
      <c r="E286" s="96">
        <v>5</v>
      </c>
      <c r="F286" s="68">
        <v>10.257856887744529</v>
      </c>
      <c r="G286" s="69">
        <v>10.120673487337193</v>
      </c>
      <c r="H286" s="70">
        <v>0.12389355824066967</v>
      </c>
      <c r="I286" s="71">
        <f t="shared" si="10"/>
        <v>571073202.82427323</v>
      </c>
      <c r="J286" s="71">
        <f t="shared" si="11"/>
        <v>7138415.0353034157</v>
      </c>
      <c r="K286" s="72">
        <v>564871449.52166331</v>
      </c>
      <c r="L286" s="70">
        <v>8.751949624606139</v>
      </c>
      <c r="M286" s="71">
        <v>618972916.26554143</v>
      </c>
      <c r="N286" s="71">
        <v>49129091.081330664</v>
      </c>
    </row>
    <row r="287" spans="1:14" x14ac:dyDescent="0.3">
      <c r="A287" s="97" t="s">
        <v>298</v>
      </c>
      <c r="B287" s="65" t="s">
        <v>508</v>
      </c>
      <c r="C287" s="86" t="s">
        <v>493</v>
      </c>
      <c r="D287" s="65" t="s">
        <v>494</v>
      </c>
      <c r="E287" s="96">
        <v>5</v>
      </c>
      <c r="F287" s="68">
        <v>10.087226484643169</v>
      </c>
      <c r="G287" s="69">
        <v>10.120673487337193</v>
      </c>
      <c r="H287" s="70">
        <v>0.12389355824066967</v>
      </c>
      <c r="I287" s="71">
        <f t="shared" si="10"/>
        <v>571073202.82427323</v>
      </c>
      <c r="J287" s="71">
        <f t="shared" si="11"/>
        <v>7138415.0353034157</v>
      </c>
      <c r="K287" s="72">
        <v>631243897.86018443</v>
      </c>
      <c r="L287" s="70">
        <v>8.8001971928875751</v>
      </c>
      <c r="M287" s="71">
        <v>618972916.26554143</v>
      </c>
      <c r="N287" s="71">
        <v>49129091.081330664</v>
      </c>
    </row>
    <row r="288" spans="1:14" x14ac:dyDescent="0.3">
      <c r="A288" s="97" t="s">
        <v>332</v>
      </c>
      <c r="B288" s="65" t="s">
        <v>509</v>
      </c>
      <c r="C288" s="86" t="s">
        <v>493</v>
      </c>
      <c r="D288" s="65" t="s">
        <v>494</v>
      </c>
      <c r="E288" s="96">
        <v>6</v>
      </c>
      <c r="F288" s="68">
        <v>10.468075093853306</v>
      </c>
      <c r="G288" s="69">
        <v>10.544836842598491</v>
      </c>
      <c r="H288" s="70">
        <v>0.20243149023591053</v>
      </c>
      <c r="I288" s="71">
        <f t="shared" si="10"/>
        <v>435287717.88597316</v>
      </c>
      <c r="J288" s="71">
        <f t="shared" si="11"/>
        <v>5441096.4735746644</v>
      </c>
      <c r="K288" s="72">
        <v>492615624.41401553</v>
      </c>
      <c r="L288" s="70">
        <v>8.6925081823491634</v>
      </c>
      <c r="M288" s="71">
        <v>471259899.76627517</v>
      </c>
      <c r="N288" s="71">
        <v>59966579.619690999</v>
      </c>
    </row>
    <row r="289" spans="1:14" x14ac:dyDescent="0.3">
      <c r="A289" s="97" t="s">
        <v>332</v>
      </c>
      <c r="B289" s="65" t="s">
        <v>510</v>
      </c>
      <c r="C289" s="86" t="s">
        <v>493</v>
      </c>
      <c r="D289" s="65" t="s">
        <v>494</v>
      </c>
      <c r="E289" s="96">
        <v>6</v>
      </c>
      <c r="F289" s="68">
        <v>10.392013026426323</v>
      </c>
      <c r="G289" s="69">
        <v>10.544836842598491</v>
      </c>
      <c r="H289" s="70">
        <v>0.20243149023591053</v>
      </c>
      <c r="I289" s="71">
        <f t="shared" si="10"/>
        <v>435287717.88597316</v>
      </c>
      <c r="J289" s="71">
        <f t="shared" si="11"/>
        <v>5441096.4735746644</v>
      </c>
      <c r="K289" s="72">
        <v>517625358.17202377</v>
      </c>
      <c r="L289" s="70">
        <v>8.7140155440215761</v>
      </c>
      <c r="M289" s="71">
        <v>471259899.76627517</v>
      </c>
      <c r="N289" s="71">
        <v>59966579.619690999</v>
      </c>
    </row>
    <row r="290" spans="1:14" x14ac:dyDescent="0.3">
      <c r="A290" s="97" t="s">
        <v>332</v>
      </c>
      <c r="B290" s="65" t="s">
        <v>511</v>
      </c>
      <c r="C290" s="86" t="s">
        <v>493</v>
      </c>
      <c r="D290" s="65" t="s">
        <v>494</v>
      </c>
      <c r="E290" s="96">
        <v>6</v>
      </c>
      <c r="F290" s="68">
        <v>10.774422407515843</v>
      </c>
      <c r="G290" s="69">
        <v>10.544836842598491</v>
      </c>
      <c r="H290" s="70">
        <v>0.20243149023591053</v>
      </c>
      <c r="I290" s="71">
        <f t="shared" si="10"/>
        <v>435287717.88597316</v>
      </c>
      <c r="J290" s="71">
        <f t="shared" si="11"/>
        <v>5441096.4735746644</v>
      </c>
      <c r="K290" s="72">
        <v>403538716.71278614</v>
      </c>
      <c r="L290" s="70">
        <v>8.6058852085700597</v>
      </c>
      <c r="M290" s="71">
        <v>471259899.76627517</v>
      </c>
      <c r="N290" s="71">
        <v>59966579.619690999</v>
      </c>
    </row>
    <row r="291" spans="1:14" x14ac:dyDescent="0.3">
      <c r="A291" s="97" t="s">
        <v>284</v>
      </c>
      <c r="B291" s="65" t="s">
        <v>536</v>
      </c>
      <c r="C291" s="86" t="s">
        <v>493</v>
      </c>
      <c r="D291" s="65" t="s">
        <v>494</v>
      </c>
      <c r="E291" s="96">
        <v>7</v>
      </c>
      <c r="F291" s="68">
        <v>12.207087825256082</v>
      </c>
      <c r="G291" s="69">
        <v>12.650552886535609</v>
      </c>
      <c r="H291" s="70">
        <v>0.52773118590053292</v>
      </c>
      <c r="I291" s="71">
        <f t="shared" si="10"/>
        <v>113083046.94587557</v>
      </c>
      <c r="J291" s="71">
        <f t="shared" si="11"/>
        <v>1413538.0868234446</v>
      </c>
      <c r="K291" s="72">
        <v>158775600.98512599</v>
      </c>
      <c r="L291" s="70">
        <v>8.2007837652721101</v>
      </c>
      <c r="M291" s="71">
        <v>123483765.03632541</v>
      </c>
      <c r="N291" s="71">
        <v>39164725.877901502</v>
      </c>
    </row>
    <row r="292" spans="1:14" x14ac:dyDescent="0.3">
      <c r="A292" s="97" t="s">
        <v>284</v>
      </c>
      <c r="B292" s="65" t="s">
        <v>537</v>
      </c>
      <c r="C292" s="86" t="s">
        <v>493</v>
      </c>
      <c r="D292" s="65" t="s">
        <v>494</v>
      </c>
      <c r="E292" s="96">
        <v>7</v>
      </c>
      <c r="F292" s="68">
        <v>13.234230522322882</v>
      </c>
      <c r="G292" s="69">
        <v>12.650552886535609</v>
      </c>
      <c r="H292" s="70">
        <v>0.52773118590053292</v>
      </c>
      <c r="I292" s="71">
        <f t="shared" si="10"/>
        <v>113083046.94587557</v>
      </c>
      <c r="J292" s="71">
        <f t="shared" si="11"/>
        <v>1413538.0868234446</v>
      </c>
      <c r="K292" s="72">
        <v>81348247.440588355</v>
      </c>
      <c r="L292" s="70">
        <v>7.9103482009719501</v>
      </c>
      <c r="M292" s="71">
        <v>123483765.03632541</v>
      </c>
      <c r="N292" s="71">
        <v>39164725.877901502</v>
      </c>
    </row>
    <row r="293" spans="1:14" x14ac:dyDescent="0.3">
      <c r="A293" s="97" t="s">
        <v>284</v>
      </c>
      <c r="B293" s="65" t="s">
        <v>538</v>
      </c>
      <c r="C293" s="86" t="s">
        <v>493</v>
      </c>
      <c r="D293" s="65" t="s">
        <v>494</v>
      </c>
      <c r="E293" s="96">
        <v>7</v>
      </c>
      <c r="F293" s="68">
        <v>12.510340312027862</v>
      </c>
      <c r="G293" s="69">
        <v>12.650552886535609</v>
      </c>
      <c r="H293" s="70">
        <v>0.52773118590053292</v>
      </c>
      <c r="I293" s="71">
        <f t="shared" si="10"/>
        <v>113083046.94587557</v>
      </c>
      <c r="J293" s="71">
        <f t="shared" si="11"/>
        <v>1413538.0868234446</v>
      </c>
      <c r="K293" s="72">
        <v>130327446.6832619</v>
      </c>
      <c r="L293" s="70">
        <v>8.1150358868395358</v>
      </c>
      <c r="M293" s="71">
        <v>123483765.03632541</v>
      </c>
      <c r="N293" s="71">
        <v>39164725.877901502</v>
      </c>
    </row>
    <row r="294" spans="1:14" x14ac:dyDescent="0.3">
      <c r="A294" s="97" t="s">
        <v>341</v>
      </c>
      <c r="B294" s="65" t="s">
        <v>539</v>
      </c>
      <c r="C294" s="86" t="s">
        <v>493</v>
      </c>
      <c r="D294" s="65" t="s">
        <v>494</v>
      </c>
      <c r="E294" s="96">
        <v>8</v>
      </c>
      <c r="F294" s="68">
        <v>13.970233079661297</v>
      </c>
      <c r="G294" s="69">
        <v>13.722799379169572</v>
      </c>
      <c r="H294" s="70">
        <v>0.46347456580313534</v>
      </c>
      <c r="I294" s="71">
        <f t="shared" si="10"/>
        <v>56926979.957647339</v>
      </c>
      <c r="J294" s="71">
        <f t="shared" si="11"/>
        <v>711587.24947059178</v>
      </c>
      <c r="K294" s="72">
        <v>50377384.925587662</v>
      </c>
      <c r="L294" s="70">
        <v>7.7022356196554691</v>
      </c>
      <c r="M294" s="71">
        <v>61097745.744311988</v>
      </c>
      <c r="N294" s="71">
        <v>19695133.642158825</v>
      </c>
    </row>
    <row r="295" spans="1:14" x14ac:dyDescent="0.3">
      <c r="A295" s="97" t="s">
        <v>341</v>
      </c>
      <c r="B295" s="65" t="s">
        <v>540</v>
      </c>
      <c r="C295" s="86" t="s">
        <v>493</v>
      </c>
      <c r="D295" s="65" t="s">
        <v>494</v>
      </c>
      <c r="E295" s="96">
        <v>8</v>
      </c>
      <c r="F295" s="68">
        <v>14.010046147802722</v>
      </c>
      <c r="G295" s="69">
        <v>13.722799379169572</v>
      </c>
      <c r="H295" s="70">
        <v>0.46347456580313534</v>
      </c>
      <c r="I295" s="71">
        <f t="shared" si="10"/>
        <v>56926979.957647339</v>
      </c>
      <c r="J295" s="71">
        <f t="shared" si="11"/>
        <v>711587.24947059178</v>
      </c>
      <c r="K295" s="72">
        <v>49088306.494056784</v>
      </c>
      <c r="L295" s="70">
        <v>7.6909780495581543</v>
      </c>
      <c r="M295" s="71">
        <v>61097745.744311988</v>
      </c>
      <c r="N295" s="71">
        <v>19695133.642158825</v>
      </c>
    </row>
    <row r="296" spans="1:14" x14ac:dyDescent="0.3">
      <c r="A296" s="97" t="s">
        <v>341</v>
      </c>
      <c r="B296" s="65" t="s">
        <v>541</v>
      </c>
      <c r="C296" s="86" t="s">
        <v>493</v>
      </c>
      <c r="D296" s="65" t="s">
        <v>494</v>
      </c>
      <c r="E296" s="96">
        <v>8</v>
      </c>
      <c r="F296" s="68">
        <v>13.188118910044698</v>
      </c>
      <c r="G296" s="69">
        <v>13.722799379169572</v>
      </c>
      <c r="H296" s="70">
        <v>0.46347456580313534</v>
      </c>
      <c r="I296" s="71">
        <f t="shared" si="10"/>
        <v>56926979.957647339</v>
      </c>
      <c r="J296" s="71">
        <f t="shared" si="11"/>
        <v>711587.24947059178</v>
      </c>
      <c r="K296" s="72">
        <v>83827545.813291535</v>
      </c>
      <c r="L296" s="70">
        <v>7.9233867516728882</v>
      </c>
      <c r="M296" s="71">
        <v>61097745.744311988</v>
      </c>
      <c r="N296" s="71">
        <v>19695133.642158825</v>
      </c>
    </row>
    <row r="297" spans="1:14" x14ac:dyDescent="0.3">
      <c r="A297" s="97" t="s">
        <v>281</v>
      </c>
      <c r="B297" s="65" t="s">
        <v>518</v>
      </c>
      <c r="C297" s="86" t="s">
        <v>493</v>
      </c>
      <c r="D297" s="65" t="s">
        <v>494</v>
      </c>
      <c r="E297" s="96">
        <v>9</v>
      </c>
      <c r="F297" s="68">
        <v>11.903213019006316</v>
      </c>
      <c r="G297" s="69">
        <v>11.980389333171777</v>
      </c>
      <c r="H297" s="70">
        <v>0.14284386537979585</v>
      </c>
      <c r="I297" s="71">
        <f t="shared" si="10"/>
        <v>173659977.19570836</v>
      </c>
      <c r="J297" s="71">
        <f t="shared" si="11"/>
        <v>2170749.7149463547</v>
      </c>
      <c r="K297" s="72">
        <v>193511870.63568074</v>
      </c>
      <c r="L297" s="70">
        <v>8.2867076111815283</v>
      </c>
      <c r="M297" s="71">
        <v>184550065.03634369</v>
      </c>
      <c r="N297" s="71">
        <v>16682672.280253045</v>
      </c>
    </row>
    <row r="298" spans="1:14" x14ac:dyDescent="0.3">
      <c r="A298" s="97" t="s">
        <v>281</v>
      </c>
      <c r="B298" s="65" t="s">
        <v>519</v>
      </c>
      <c r="C298" s="86" t="s">
        <v>493</v>
      </c>
      <c r="D298" s="65" t="s">
        <v>494</v>
      </c>
      <c r="E298" s="96">
        <v>9</v>
      </c>
      <c r="F298" s="68">
        <v>12.145220241632622</v>
      </c>
      <c r="G298" s="69">
        <v>11.980389333171777</v>
      </c>
      <c r="H298" s="70">
        <v>0.14284386537979585</v>
      </c>
      <c r="I298" s="71">
        <f t="shared" si="10"/>
        <v>173659977.19570836</v>
      </c>
      <c r="J298" s="71">
        <f t="shared" si="11"/>
        <v>2170749.7149463547</v>
      </c>
      <c r="K298" s="72">
        <v>165301762.84781554</v>
      </c>
      <c r="L298" s="70">
        <v>8.2182774850959266</v>
      </c>
      <c r="M298" s="71">
        <v>184550065.03634369</v>
      </c>
      <c r="N298" s="71">
        <v>16682672.280253045</v>
      </c>
    </row>
    <row r="299" spans="1:14" x14ac:dyDescent="0.3">
      <c r="A299" s="97" t="s">
        <v>281</v>
      </c>
      <c r="B299" s="65" t="s">
        <v>520</v>
      </c>
      <c r="C299" s="86" t="s">
        <v>493</v>
      </c>
      <c r="D299" s="65" t="s">
        <v>494</v>
      </c>
      <c r="E299" s="96">
        <v>9</v>
      </c>
      <c r="F299" s="68">
        <v>11.892734738876388</v>
      </c>
      <c r="G299" s="69">
        <v>11.980389333171777</v>
      </c>
      <c r="H299" s="70">
        <v>0.14284386537979585</v>
      </c>
      <c r="I299" s="71">
        <f t="shared" si="10"/>
        <v>173659977.19570836</v>
      </c>
      <c r="J299" s="71">
        <f t="shared" si="11"/>
        <v>2170749.7149463547</v>
      </c>
      <c r="K299" s="72">
        <v>194836561.6255348</v>
      </c>
      <c r="L299" s="70">
        <v>8.2896704567638615</v>
      </c>
      <c r="M299" s="71">
        <v>184550065.03634369</v>
      </c>
      <c r="N299" s="71">
        <v>16682672.280253045</v>
      </c>
    </row>
    <row r="300" spans="1:14" x14ac:dyDescent="0.3">
      <c r="A300" s="97" t="s">
        <v>340</v>
      </c>
      <c r="B300" s="65" t="s">
        <v>521</v>
      </c>
      <c r="C300" s="86" t="s">
        <v>493</v>
      </c>
      <c r="D300" s="65" t="s">
        <v>494</v>
      </c>
      <c r="E300" s="96">
        <v>10</v>
      </c>
      <c r="F300" s="68">
        <v>11.925563945834428</v>
      </c>
      <c r="G300" s="69">
        <v>11.998702283154719</v>
      </c>
      <c r="H300" s="70">
        <v>0.10927195657882671</v>
      </c>
      <c r="I300" s="71">
        <f t="shared" si="10"/>
        <v>171636175.13009518</v>
      </c>
      <c r="J300" s="71">
        <f t="shared" si="11"/>
        <v>2145452.1891261898</v>
      </c>
      <c r="K300" s="72">
        <v>190716227.71290541</v>
      </c>
      <c r="L300" s="70">
        <v>8.2803876479821668</v>
      </c>
      <c r="M300" s="71">
        <v>182150268.21391264</v>
      </c>
      <c r="N300" s="71">
        <v>12693402.92387164</v>
      </c>
    </row>
    <row r="301" spans="1:14" x14ac:dyDescent="0.3">
      <c r="A301" s="97" t="s">
        <v>340</v>
      </c>
      <c r="B301" s="65" t="s">
        <v>522</v>
      </c>
      <c r="C301" s="86" t="s">
        <v>493</v>
      </c>
      <c r="D301" s="65" t="s">
        <v>494</v>
      </c>
      <c r="E301" s="96">
        <v>10</v>
      </c>
      <c r="F301" s="68">
        <v>12.124313285831704</v>
      </c>
      <c r="G301" s="69">
        <v>11.998702283154719</v>
      </c>
      <c r="H301" s="70">
        <v>0.10927195657882671</v>
      </c>
      <c r="I301" s="71">
        <f t="shared" si="10"/>
        <v>171636175.13009518</v>
      </c>
      <c r="J301" s="71">
        <f t="shared" si="11"/>
        <v>2145452.1891261898</v>
      </c>
      <c r="K301" s="72">
        <v>167567252.97011018</v>
      </c>
      <c r="L301" s="70">
        <v>8.2241891500702078</v>
      </c>
      <c r="M301" s="71">
        <v>182150268.21391264</v>
      </c>
      <c r="N301" s="71">
        <v>12693402.92387164</v>
      </c>
    </row>
    <row r="302" spans="1:14" x14ac:dyDescent="0.3">
      <c r="A302" s="97" t="s">
        <v>340</v>
      </c>
      <c r="B302" s="65" t="s">
        <v>523</v>
      </c>
      <c r="C302" s="86" t="s">
        <v>493</v>
      </c>
      <c r="D302" s="65" t="s">
        <v>494</v>
      </c>
      <c r="E302" s="96">
        <v>10</v>
      </c>
      <c r="F302" s="68">
        <v>11.946229617798023</v>
      </c>
      <c r="G302" s="69">
        <v>11.998702283154719</v>
      </c>
      <c r="H302" s="70">
        <v>0.10927195657882671</v>
      </c>
      <c r="I302" s="71">
        <f t="shared" si="10"/>
        <v>171636175.13009518</v>
      </c>
      <c r="J302" s="71">
        <f t="shared" si="11"/>
        <v>2145452.1891261898</v>
      </c>
      <c r="K302" s="72">
        <v>188167323.95872229</v>
      </c>
      <c r="L302" s="70">
        <v>8.2745442085890524</v>
      </c>
      <c r="M302" s="71">
        <v>182150268.21391264</v>
      </c>
      <c r="N302" s="71">
        <v>12693402.92387164</v>
      </c>
    </row>
    <row r="303" spans="1:14" x14ac:dyDescent="0.3">
      <c r="A303" s="97" t="s">
        <v>288</v>
      </c>
      <c r="B303" s="65" t="s">
        <v>524</v>
      </c>
      <c r="C303" s="86" t="s">
        <v>493</v>
      </c>
      <c r="D303" s="65" t="s">
        <v>494</v>
      </c>
      <c r="E303" s="96">
        <v>11</v>
      </c>
      <c r="F303" s="68">
        <v>16.01479853468787</v>
      </c>
      <c r="G303" s="69">
        <v>16.048695652669824</v>
      </c>
      <c r="H303" s="70">
        <v>0.11000310223605625</v>
      </c>
      <c r="I303" s="71">
        <f t="shared" si="10"/>
        <v>12844884.114863573</v>
      </c>
      <c r="J303" s="71">
        <f t="shared" si="11"/>
        <v>160561.05143579465</v>
      </c>
      <c r="K303" s="72">
        <v>13308003.53678477</v>
      </c>
      <c r="L303" s="70">
        <v>7.1241129076165253</v>
      </c>
      <c r="M303" s="71">
        <v>13039561.592699908</v>
      </c>
      <c r="N303" s="71">
        <v>919242.57485459605</v>
      </c>
    </row>
    <row r="304" spans="1:14" x14ac:dyDescent="0.3">
      <c r="A304" s="97" t="s">
        <v>288</v>
      </c>
      <c r="B304" s="65" t="s">
        <v>525</v>
      </c>
      <c r="C304" s="86" t="s">
        <v>493</v>
      </c>
      <c r="D304" s="65" t="s">
        <v>494</v>
      </c>
      <c r="E304" s="96">
        <v>11</v>
      </c>
      <c r="F304" s="68">
        <v>15.959630431679402</v>
      </c>
      <c r="G304" s="69">
        <v>16.048695652669824</v>
      </c>
      <c r="H304" s="70">
        <v>0.11000310223605625</v>
      </c>
      <c r="I304" s="71">
        <f t="shared" si="10"/>
        <v>12844884.114863573</v>
      </c>
      <c r="J304" s="71">
        <f t="shared" si="11"/>
        <v>160561.05143579465</v>
      </c>
      <c r="K304" s="72">
        <v>13794700.560961325</v>
      </c>
      <c r="L304" s="70">
        <v>7.1397122777667388</v>
      </c>
      <c r="M304" s="71">
        <v>13039561.592699908</v>
      </c>
      <c r="N304" s="71">
        <v>919242.57485459605</v>
      </c>
    </row>
    <row r="305" spans="1:14" x14ac:dyDescent="0.3">
      <c r="A305" s="97" t="s">
        <v>288</v>
      </c>
      <c r="B305" s="65" t="s">
        <v>526</v>
      </c>
      <c r="C305" s="86" t="s">
        <v>493</v>
      </c>
      <c r="D305" s="65" t="s">
        <v>494</v>
      </c>
      <c r="E305" s="96">
        <v>11</v>
      </c>
      <c r="F305" s="68">
        <v>16.171657991642199</v>
      </c>
      <c r="G305" s="69">
        <v>16.048695652669824</v>
      </c>
      <c r="H305" s="70">
        <v>0.11000310223605625</v>
      </c>
      <c r="I305" s="71">
        <f t="shared" si="10"/>
        <v>12844884.114863573</v>
      </c>
      <c r="J305" s="71">
        <f t="shared" si="11"/>
        <v>160561.05143579465</v>
      </c>
      <c r="K305" s="72">
        <v>12015980.68035363</v>
      </c>
      <c r="L305" s="70">
        <v>7.0797592213892413</v>
      </c>
      <c r="M305" s="71">
        <v>13039561.592699908</v>
      </c>
      <c r="N305" s="71">
        <v>919242.57485459605</v>
      </c>
    </row>
    <row r="306" spans="1:14" x14ac:dyDescent="0.3">
      <c r="A306" s="97" t="s">
        <v>287</v>
      </c>
      <c r="B306" s="65" t="s">
        <v>527</v>
      </c>
      <c r="C306" s="86" t="s">
        <v>493</v>
      </c>
      <c r="D306" s="65" t="s">
        <v>494</v>
      </c>
      <c r="E306" s="96">
        <v>12</v>
      </c>
      <c r="F306" s="68">
        <v>10.520988357211142</v>
      </c>
      <c r="G306" s="69">
        <v>10.441059279014134</v>
      </c>
      <c r="H306" s="70">
        <v>0.15750549580342144</v>
      </c>
      <c r="I306" s="71">
        <f t="shared" si="10"/>
        <v>465185399.95608485</v>
      </c>
      <c r="J306" s="71">
        <f t="shared" si="11"/>
        <v>5814817.4994510608</v>
      </c>
      <c r="K306" s="72">
        <v>475933628.43333238</v>
      </c>
      <c r="L306" s="70">
        <v>8.6775463921848743</v>
      </c>
      <c r="M306" s="71">
        <v>503150115.29106832</v>
      </c>
      <c r="N306" s="71">
        <v>52996725.047985248</v>
      </c>
    </row>
    <row r="307" spans="1:14" x14ac:dyDescent="0.3">
      <c r="A307" s="97" t="s">
        <v>287</v>
      </c>
      <c r="B307" s="65" t="s">
        <v>528</v>
      </c>
      <c r="C307" s="86" t="s">
        <v>493</v>
      </c>
      <c r="D307" s="65" t="s">
        <v>494</v>
      </c>
      <c r="E307" s="96">
        <v>12</v>
      </c>
      <c r="F307" s="68">
        <v>10.542574378211089</v>
      </c>
      <c r="G307" s="69">
        <v>10.441059279014134</v>
      </c>
      <c r="H307" s="70">
        <v>0.15750549580342144</v>
      </c>
      <c r="I307" s="71">
        <f t="shared" si="10"/>
        <v>465185399.95608485</v>
      </c>
      <c r="J307" s="71">
        <f t="shared" si="11"/>
        <v>5814817.4994510608</v>
      </c>
      <c r="K307" s="72">
        <v>469291528.2153222</v>
      </c>
      <c r="L307" s="70">
        <v>8.6714427142752548</v>
      </c>
      <c r="M307" s="71">
        <v>503150115.29106832</v>
      </c>
      <c r="N307" s="71">
        <v>52996725.047985248</v>
      </c>
    </row>
    <row r="308" spans="1:14" x14ac:dyDescent="0.3">
      <c r="A308" s="97" t="s">
        <v>287</v>
      </c>
      <c r="B308" s="65" t="s">
        <v>529</v>
      </c>
      <c r="C308" s="86" t="s">
        <v>493</v>
      </c>
      <c r="D308" s="65" t="s">
        <v>494</v>
      </c>
      <c r="E308" s="96">
        <v>12</v>
      </c>
      <c r="F308" s="68">
        <v>10.25961510162017</v>
      </c>
      <c r="G308" s="69">
        <v>10.441059279014134</v>
      </c>
      <c r="H308" s="70">
        <v>0.15750549580342144</v>
      </c>
      <c r="I308" s="71">
        <f t="shared" si="10"/>
        <v>465185399.95608485</v>
      </c>
      <c r="J308" s="71">
        <f t="shared" si="11"/>
        <v>5814817.4994510608</v>
      </c>
      <c r="K308" s="72">
        <v>564225189.22455037</v>
      </c>
      <c r="L308" s="70">
        <v>8.7514524708605208</v>
      </c>
      <c r="M308" s="71">
        <v>503150115.29106832</v>
      </c>
      <c r="N308" s="71">
        <v>52996725.047985248</v>
      </c>
    </row>
    <row r="309" spans="1:14" x14ac:dyDescent="0.3">
      <c r="A309" s="97" t="s">
        <v>336</v>
      </c>
      <c r="B309" s="65" t="s">
        <v>530</v>
      </c>
      <c r="C309" s="86" t="s">
        <v>493</v>
      </c>
      <c r="D309" s="65" t="s">
        <v>494</v>
      </c>
      <c r="E309" s="96">
        <v>13</v>
      </c>
      <c r="F309" s="68">
        <v>11.455798923678861</v>
      </c>
      <c r="G309" s="69">
        <v>11.944018638417186</v>
      </c>
      <c r="H309" s="70">
        <v>0.42343421348046917</v>
      </c>
      <c r="I309" s="71">
        <f t="shared" si="10"/>
        <v>177750412.60205513</v>
      </c>
      <c r="J309" s="71">
        <f t="shared" si="11"/>
        <v>2221880.1575256893</v>
      </c>
      <c r="K309" s="72">
        <v>258951674.45417348</v>
      </c>
      <c r="L309" s="70">
        <v>8.4132187236329496</v>
      </c>
      <c r="M309" s="71">
        <v>193494331.51729813</v>
      </c>
      <c r="N309" s="71">
        <v>56738682.6151869</v>
      </c>
    </row>
    <row r="310" spans="1:14" x14ac:dyDescent="0.3">
      <c r="A310" s="97" t="s">
        <v>336</v>
      </c>
      <c r="B310" s="65" t="s">
        <v>531</v>
      </c>
      <c r="C310" s="86" t="s">
        <v>493</v>
      </c>
      <c r="D310" s="65" t="s">
        <v>494</v>
      </c>
      <c r="E310" s="96">
        <v>13</v>
      </c>
      <c r="F310" s="68">
        <v>12.211099472070462</v>
      </c>
      <c r="G310" s="69">
        <v>11.944018638417186</v>
      </c>
      <c r="H310" s="70">
        <v>0.42343421348046917</v>
      </c>
      <c r="I310" s="71">
        <f t="shared" si="10"/>
        <v>177750412.60205513</v>
      </c>
      <c r="J310" s="71">
        <f t="shared" si="11"/>
        <v>2221880.1575256893</v>
      </c>
      <c r="K310" s="72">
        <v>158361435.3006027</v>
      </c>
      <c r="L310" s="70">
        <v>8.1996494293033724</v>
      </c>
      <c r="M310" s="71">
        <v>193494331.51729813</v>
      </c>
      <c r="N310" s="71">
        <v>56738682.6151869</v>
      </c>
    </row>
    <row r="311" spans="1:14" x14ac:dyDescent="0.3">
      <c r="A311" s="97" t="s">
        <v>336</v>
      </c>
      <c r="B311" s="65" t="s">
        <v>532</v>
      </c>
      <c r="C311" s="86" t="s">
        <v>493</v>
      </c>
      <c r="D311" s="65" t="s">
        <v>494</v>
      </c>
      <c r="E311" s="96">
        <v>13</v>
      </c>
      <c r="F311" s="68">
        <v>12.165157519502234</v>
      </c>
      <c r="G311" s="69">
        <v>11.944018638417186</v>
      </c>
      <c r="H311" s="70">
        <v>0.42343421348046917</v>
      </c>
      <c r="I311" s="71">
        <f t="shared" si="10"/>
        <v>177750412.60205513</v>
      </c>
      <c r="J311" s="71">
        <f t="shared" si="11"/>
        <v>2221880.1575256893</v>
      </c>
      <c r="K311" s="72">
        <v>163169884.79711828</v>
      </c>
      <c r="L311" s="70">
        <v>8.2126400069098811</v>
      </c>
      <c r="M311" s="71">
        <v>193494331.51729813</v>
      </c>
      <c r="N311" s="71">
        <v>56738682.6151869</v>
      </c>
    </row>
    <row r="312" spans="1:14" x14ac:dyDescent="0.3">
      <c r="A312" s="97" t="s">
        <v>285</v>
      </c>
      <c r="B312" s="65" t="s">
        <v>533</v>
      </c>
      <c r="C312" s="86" t="s">
        <v>493</v>
      </c>
      <c r="D312" s="65" t="s">
        <v>494</v>
      </c>
      <c r="E312" s="96">
        <v>14</v>
      </c>
      <c r="F312" s="68">
        <v>14.109937439349528</v>
      </c>
      <c r="G312" s="69">
        <v>14.121013810231942</v>
      </c>
      <c r="H312" s="70">
        <v>6.0245123556882017E-2</v>
      </c>
      <c r="I312" s="71">
        <f t="shared" si="10"/>
        <v>44118064.571986981</v>
      </c>
      <c r="J312" s="71">
        <f t="shared" si="11"/>
        <v>551475.80714983726</v>
      </c>
      <c r="K312" s="72">
        <v>45997340.311229885</v>
      </c>
      <c r="L312" s="70">
        <v>7.6627327203435103</v>
      </c>
      <c r="M312" s="71">
        <v>45690160.404086895</v>
      </c>
      <c r="N312" s="71">
        <v>1782442.0917615523</v>
      </c>
    </row>
    <row r="313" spans="1:14" x14ac:dyDescent="0.3">
      <c r="A313" s="97" t="s">
        <v>285</v>
      </c>
      <c r="B313" s="65" t="s">
        <v>534</v>
      </c>
      <c r="C313" s="86" t="s">
        <v>493</v>
      </c>
      <c r="D313" s="65" t="s">
        <v>494</v>
      </c>
      <c r="E313" s="96">
        <v>14</v>
      </c>
      <c r="F313" s="68">
        <v>14.186028549191658</v>
      </c>
      <c r="G313" s="69">
        <v>14.121013810231942</v>
      </c>
      <c r="H313" s="70">
        <v>6.0245123556882017E-2</v>
      </c>
      <c r="I313" s="71">
        <f t="shared" si="10"/>
        <v>44118064.571986981</v>
      </c>
      <c r="J313" s="71">
        <f t="shared" si="11"/>
        <v>551475.80714983726</v>
      </c>
      <c r="K313" s="72">
        <v>43774092.028244928</v>
      </c>
      <c r="L313" s="70">
        <v>7.6412171466181329</v>
      </c>
      <c r="M313" s="71">
        <v>45690160.404086895</v>
      </c>
      <c r="N313" s="71">
        <v>1782442.0917615523</v>
      </c>
    </row>
    <row r="314" spans="1:14" x14ac:dyDescent="0.3">
      <c r="A314" s="97" t="s">
        <v>285</v>
      </c>
      <c r="B314" s="65" t="s">
        <v>535</v>
      </c>
      <c r="C314" s="86" t="s">
        <v>493</v>
      </c>
      <c r="D314" s="65" t="s">
        <v>494</v>
      </c>
      <c r="E314" s="96">
        <v>14</v>
      </c>
      <c r="F314" s="68">
        <v>14.067075442154634</v>
      </c>
      <c r="G314" s="69">
        <v>14.121013810231942</v>
      </c>
      <c r="H314" s="70">
        <v>6.0245123556882017E-2</v>
      </c>
      <c r="I314" s="71">
        <f t="shared" si="10"/>
        <v>44118064.571986981</v>
      </c>
      <c r="J314" s="71">
        <f t="shared" si="11"/>
        <v>551475.80714983726</v>
      </c>
      <c r="K314" s="72">
        <v>47299048.872785874</v>
      </c>
      <c r="L314" s="70">
        <v>7.6748524076838196</v>
      </c>
      <c r="M314" s="71">
        <v>45690160.404086895</v>
      </c>
      <c r="N314" s="71">
        <v>1782442.0917615523</v>
      </c>
    </row>
    <row r="315" spans="1:14" x14ac:dyDescent="0.3">
      <c r="A315" s="90" t="s">
        <v>614</v>
      </c>
      <c r="B315" s="74" t="s">
        <v>512</v>
      </c>
      <c r="C315" s="75" t="s">
        <v>493</v>
      </c>
      <c r="D315" s="74" t="s">
        <v>577</v>
      </c>
      <c r="E315" s="76">
        <v>15</v>
      </c>
      <c r="F315" s="74" t="s">
        <v>607</v>
      </c>
      <c r="G315" s="78">
        <v>0</v>
      </c>
      <c r="H315" s="74" t="s">
        <v>607</v>
      </c>
      <c r="I315" s="82"/>
      <c r="J315" s="80">
        <v>821000000</v>
      </c>
      <c r="K315" s="81">
        <v>821000000</v>
      </c>
      <c r="L315" s="79">
        <v>8.9143431571194416</v>
      </c>
      <c r="M315" s="82">
        <v>0</v>
      </c>
      <c r="N315" s="82">
        <v>0</v>
      </c>
    </row>
    <row r="316" spans="1:14" x14ac:dyDescent="0.3">
      <c r="A316" s="90" t="s">
        <v>614</v>
      </c>
      <c r="B316" s="74" t="s">
        <v>513</v>
      </c>
      <c r="C316" s="75" t="s">
        <v>493</v>
      </c>
      <c r="D316" s="74" t="s">
        <v>577</v>
      </c>
      <c r="E316" s="76">
        <v>15</v>
      </c>
      <c r="F316" s="77">
        <v>9.2661449338044264</v>
      </c>
      <c r="G316" s="78">
        <v>9.8934501883377646</v>
      </c>
      <c r="H316" s="79">
        <v>0.88714359870895332</v>
      </c>
      <c r="I316" s="82"/>
      <c r="J316" s="80">
        <v>821000000</v>
      </c>
      <c r="K316" s="81">
        <v>821000000</v>
      </c>
      <c r="L316" s="79">
        <v>8.9143431571194416</v>
      </c>
      <c r="M316" s="82">
        <v>821000000</v>
      </c>
      <c r="N316" s="82">
        <v>0</v>
      </c>
    </row>
    <row r="317" spans="1:14" x14ac:dyDescent="0.3">
      <c r="A317" s="90" t="s">
        <v>614</v>
      </c>
      <c r="B317" s="74" t="s">
        <v>514</v>
      </c>
      <c r="C317" s="75" t="s">
        <v>493</v>
      </c>
      <c r="D317" s="74" t="s">
        <v>577</v>
      </c>
      <c r="E317" s="76">
        <v>15</v>
      </c>
      <c r="F317" s="77">
        <v>10.520755442871103</v>
      </c>
      <c r="G317" s="78">
        <v>9.8934501883377646</v>
      </c>
      <c r="H317" s="79">
        <v>0.88714359870895332</v>
      </c>
      <c r="I317" s="82"/>
      <c r="J317" s="80">
        <v>821000000</v>
      </c>
      <c r="K317" s="81">
        <v>821000000</v>
      </c>
      <c r="L317" s="79">
        <v>8.9143431571194416</v>
      </c>
      <c r="M317" s="82">
        <v>821000000</v>
      </c>
      <c r="N317" s="82">
        <v>0</v>
      </c>
    </row>
    <row r="318" spans="1:14" x14ac:dyDescent="0.3">
      <c r="A318" s="90" t="s">
        <v>615</v>
      </c>
      <c r="B318" s="74" t="s">
        <v>515</v>
      </c>
      <c r="C318" s="75" t="s">
        <v>493</v>
      </c>
      <c r="D318" s="74" t="s">
        <v>577</v>
      </c>
      <c r="E318" s="76">
        <v>16</v>
      </c>
      <c r="F318" s="77">
        <v>14.337460705774346</v>
      </c>
      <c r="G318" s="78">
        <v>13.317706298675766</v>
      </c>
      <c r="H318" s="79">
        <v>0.98815445876102526</v>
      </c>
      <c r="I318" s="82"/>
      <c r="J318" s="80">
        <v>82100000</v>
      </c>
      <c r="K318" s="81">
        <v>82100000</v>
      </c>
      <c r="L318" s="79">
        <v>7.9143431571194407</v>
      </c>
      <c r="M318" s="82">
        <v>82100000</v>
      </c>
      <c r="N318" s="82">
        <v>0</v>
      </c>
    </row>
    <row r="319" spans="1:14" x14ac:dyDescent="0.3">
      <c r="A319" s="90" t="s">
        <v>615</v>
      </c>
      <c r="B319" s="74" t="s">
        <v>516</v>
      </c>
      <c r="C319" s="75" t="s">
        <v>493</v>
      </c>
      <c r="D319" s="74" t="s">
        <v>577</v>
      </c>
      <c r="E319" s="76">
        <v>16</v>
      </c>
      <c r="F319" s="77">
        <v>12.364517752759102</v>
      </c>
      <c r="G319" s="78">
        <v>13.317706298675766</v>
      </c>
      <c r="H319" s="79">
        <v>0.98815445876102526</v>
      </c>
      <c r="I319" s="82"/>
      <c r="J319" s="80">
        <v>82100000</v>
      </c>
      <c r="K319" s="81">
        <v>82100000</v>
      </c>
      <c r="L319" s="79">
        <v>7.9143431571194407</v>
      </c>
      <c r="M319" s="82">
        <v>82100000</v>
      </c>
      <c r="N319" s="82">
        <v>0</v>
      </c>
    </row>
    <row r="320" spans="1:14" x14ac:dyDescent="0.3">
      <c r="A320" s="90" t="s">
        <v>615</v>
      </c>
      <c r="B320" s="74" t="s">
        <v>517</v>
      </c>
      <c r="C320" s="75" t="s">
        <v>493</v>
      </c>
      <c r="D320" s="74" t="s">
        <v>577</v>
      </c>
      <c r="E320" s="76">
        <v>16</v>
      </c>
      <c r="F320" s="77">
        <v>13.25114043749385</v>
      </c>
      <c r="G320" s="78">
        <v>13.317706298675766</v>
      </c>
      <c r="H320" s="79">
        <v>0.98815445876102526</v>
      </c>
      <c r="I320" s="82"/>
      <c r="J320" s="80">
        <v>82100000</v>
      </c>
      <c r="K320" s="81">
        <v>82100000</v>
      </c>
      <c r="L320" s="79">
        <v>7.9143431571194407</v>
      </c>
      <c r="M320" s="82">
        <v>82100000</v>
      </c>
      <c r="N320" s="82">
        <v>0</v>
      </c>
    </row>
    <row r="321" spans="1:14" x14ac:dyDescent="0.3">
      <c r="A321" s="90" t="s">
        <v>616</v>
      </c>
      <c r="B321" s="74" t="s">
        <v>542</v>
      </c>
      <c r="C321" s="75" t="s">
        <v>493</v>
      </c>
      <c r="D321" s="74" t="s">
        <v>577</v>
      </c>
      <c r="E321" s="76">
        <v>17</v>
      </c>
      <c r="F321" s="77">
        <v>16.582241424429618</v>
      </c>
      <c r="G321" s="78">
        <v>16.260106765350219</v>
      </c>
      <c r="H321" s="79">
        <v>0.39553153777140676</v>
      </c>
      <c r="I321" s="82"/>
      <c r="J321" s="80">
        <v>8210000</v>
      </c>
      <c r="K321" s="81">
        <v>8210000</v>
      </c>
      <c r="L321" s="79">
        <v>6.9143431571194407</v>
      </c>
      <c r="M321" s="82">
        <v>8210000</v>
      </c>
      <c r="N321" s="82">
        <v>0</v>
      </c>
    </row>
    <row r="322" spans="1:14" x14ac:dyDescent="0.3">
      <c r="A322" s="90" t="s">
        <v>616</v>
      </c>
      <c r="B322" s="74" t="s">
        <v>543</v>
      </c>
      <c r="C322" s="75" t="s">
        <v>493</v>
      </c>
      <c r="D322" s="74" t="s">
        <v>577</v>
      </c>
      <c r="E322" s="76">
        <v>17</v>
      </c>
      <c r="F322" s="77">
        <v>16.379426923827843</v>
      </c>
      <c r="G322" s="78">
        <v>16.260106765350219</v>
      </c>
      <c r="H322" s="79">
        <v>0.39553153777140676</v>
      </c>
      <c r="I322" s="82"/>
      <c r="J322" s="80">
        <v>8210000</v>
      </c>
      <c r="K322" s="81">
        <v>8210000</v>
      </c>
      <c r="L322" s="79">
        <v>6.9143431571194407</v>
      </c>
      <c r="M322" s="82">
        <v>8210000</v>
      </c>
      <c r="N322" s="82">
        <v>0</v>
      </c>
    </row>
    <row r="323" spans="1:14" x14ac:dyDescent="0.3">
      <c r="A323" s="90" t="s">
        <v>616</v>
      </c>
      <c r="B323" s="74" t="s">
        <v>544</v>
      </c>
      <c r="C323" s="75" t="s">
        <v>493</v>
      </c>
      <c r="D323" s="74" t="s">
        <v>577</v>
      </c>
      <c r="E323" s="76">
        <v>17</v>
      </c>
      <c r="F323" s="77">
        <v>15.818651947793199</v>
      </c>
      <c r="G323" s="78">
        <v>16.260106765350219</v>
      </c>
      <c r="H323" s="79">
        <v>0.39553153777140676</v>
      </c>
      <c r="I323" s="82"/>
      <c r="J323" s="80">
        <v>8210000</v>
      </c>
      <c r="K323" s="81">
        <v>8210000</v>
      </c>
      <c r="L323" s="79">
        <v>6.9143431571194407</v>
      </c>
      <c r="M323" s="82">
        <v>8210000</v>
      </c>
      <c r="N323" s="82">
        <v>0</v>
      </c>
    </row>
    <row r="324" spans="1:14" x14ac:dyDescent="0.3">
      <c r="A324" s="90" t="s">
        <v>617</v>
      </c>
      <c r="B324" s="74" t="s">
        <v>545</v>
      </c>
      <c r="C324" s="75" t="s">
        <v>493</v>
      </c>
      <c r="D324" s="74" t="s">
        <v>577</v>
      </c>
      <c r="E324" s="76">
        <v>18</v>
      </c>
      <c r="F324" s="77">
        <v>19.972945187344028</v>
      </c>
      <c r="G324" s="78">
        <v>20.433764989129227</v>
      </c>
      <c r="H324" s="79">
        <v>0.41795081180109916</v>
      </c>
      <c r="I324" s="82"/>
      <c r="J324" s="80">
        <v>821000</v>
      </c>
      <c r="K324" s="81">
        <v>821000</v>
      </c>
      <c r="L324" s="79">
        <v>5.9143431571194407</v>
      </c>
      <c r="M324" s="82">
        <v>821000</v>
      </c>
      <c r="N324" s="82">
        <v>0</v>
      </c>
    </row>
    <row r="325" spans="1:14" x14ac:dyDescent="0.3">
      <c r="A325" s="90" t="s">
        <v>617</v>
      </c>
      <c r="B325" s="74" t="s">
        <v>546</v>
      </c>
      <c r="C325" s="75" t="s">
        <v>493</v>
      </c>
      <c r="D325" s="74" t="s">
        <v>577</v>
      </c>
      <c r="E325" s="76">
        <v>18</v>
      </c>
      <c r="F325" s="77">
        <v>20.788338950027875</v>
      </c>
      <c r="G325" s="78">
        <v>20.433764989129227</v>
      </c>
      <c r="H325" s="79">
        <v>0.41795081180109916</v>
      </c>
      <c r="I325" s="82"/>
      <c r="J325" s="80">
        <v>821000</v>
      </c>
      <c r="K325" s="81">
        <v>821000</v>
      </c>
      <c r="L325" s="79">
        <v>5.9143431571194407</v>
      </c>
      <c r="M325" s="82">
        <v>821000</v>
      </c>
      <c r="N325" s="82">
        <v>0</v>
      </c>
    </row>
    <row r="326" spans="1:14" x14ac:dyDescent="0.3">
      <c r="A326" s="90" t="s">
        <v>617</v>
      </c>
      <c r="B326" s="74" t="s">
        <v>547</v>
      </c>
      <c r="C326" s="75" t="s">
        <v>493</v>
      </c>
      <c r="D326" s="74" t="s">
        <v>577</v>
      </c>
      <c r="E326" s="76">
        <v>18</v>
      </c>
      <c r="F326" s="77">
        <v>20.540010830015774</v>
      </c>
      <c r="G326" s="78">
        <v>20.433764989129227</v>
      </c>
      <c r="H326" s="79">
        <v>0.41795081180109916</v>
      </c>
      <c r="I326" s="82"/>
      <c r="J326" s="80">
        <v>821000</v>
      </c>
      <c r="K326" s="81">
        <v>821000</v>
      </c>
      <c r="L326" s="79">
        <v>5.9143431571194407</v>
      </c>
      <c r="M326" s="82">
        <v>821000</v>
      </c>
      <c r="N326" s="82">
        <v>0</v>
      </c>
    </row>
    <row r="327" spans="1:14" x14ac:dyDescent="0.3">
      <c r="A327" s="90" t="s">
        <v>618</v>
      </c>
      <c r="B327" s="74" t="s">
        <v>549</v>
      </c>
      <c r="C327" s="75" t="s">
        <v>493</v>
      </c>
      <c r="D327" s="74" t="s">
        <v>577</v>
      </c>
      <c r="E327" s="76">
        <v>19</v>
      </c>
      <c r="F327" s="77">
        <v>24.016765318581911</v>
      </c>
      <c r="G327" s="78">
        <v>23.948249845171244</v>
      </c>
      <c r="H327" s="79">
        <v>0.75974705882696103</v>
      </c>
      <c r="I327" s="82"/>
      <c r="J327" s="80">
        <v>82100</v>
      </c>
      <c r="K327" s="81">
        <v>82100</v>
      </c>
      <c r="L327" s="79">
        <v>4.9143431571194407</v>
      </c>
      <c r="M327" s="82">
        <v>82100</v>
      </c>
      <c r="N327" s="82">
        <v>0</v>
      </c>
    </row>
    <row r="328" spans="1:14" x14ac:dyDescent="0.3">
      <c r="A328" s="90" t="s">
        <v>618</v>
      </c>
      <c r="B328" s="74" t="s">
        <v>550</v>
      </c>
      <c r="C328" s="75" t="s">
        <v>493</v>
      </c>
      <c r="D328" s="74" t="s">
        <v>577</v>
      </c>
      <c r="E328" s="76">
        <v>19</v>
      </c>
      <c r="F328" s="77">
        <v>24.671418550982743</v>
      </c>
      <c r="G328" s="78">
        <v>23.948249845171244</v>
      </c>
      <c r="H328" s="79">
        <v>0.75974705882696103</v>
      </c>
      <c r="I328" s="82"/>
      <c r="J328" s="80">
        <v>82100</v>
      </c>
      <c r="K328" s="81">
        <v>82100</v>
      </c>
      <c r="L328" s="79">
        <v>4.9143431571194407</v>
      </c>
      <c r="M328" s="82">
        <v>82100</v>
      </c>
      <c r="N328" s="82">
        <v>0</v>
      </c>
    </row>
    <row r="329" spans="1:14" x14ac:dyDescent="0.3">
      <c r="A329" s="90" t="s">
        <v>618</v>
      </c>
      <c r="B329" s="74" t="s">
        <v>551</v>
      </c>
      <c r="C329" s="75" t="s">
        <v>493</v>
      </c>
      <c r="D329" s="74" t="s">
        <v>577</v>
      </c>
      <c r="E329" s="76">
        <v>19</v>
      </c>
      <c r="F329" s="77">
        <v>23.156565665949081</v>
      </c>
      <c r="G329" s="78">
        <v>23.948249845171244</v>
      </c>
      <c r="H329" s="79">
        <v>0.75974705882696103</v>
      </c>
      <c r="I329" s="82"/>
      <c r="J329" s="80">
        <v>82100</v>
      </c>
      <c r="K329" s="81">
        <v>82100</v>
      </c>
      <c r="L329" s="79">
        <v>4.9143431571194407</v>
      </c>
      <c r="M329" s="82">
        <v>82100</v>
      </c>
      <c r="N329" s="82">
        <v>0</v>
      </c>
    </row>
    <row r="330" spans="1:14" x14ac:dyDescent="0.3">
      <c r="A330" s="97" t="s">
        <v>619</v>
      </c>
      <c r="B330" s="65" t="s">
        <v>553</v>
      </c>
      <c r="C330" s="66" t="s">
        <v>493</v>
      </c>
      <c r="D330" s="65" t="s">
        <v>602</v>
      </c>
      <c r="E330" s="96">
        <v>20</v>
      </c>
      <c r="F330" s="68">
        <v>25.854741730279009</v>
      </c>
      <c r="G330" s="69">
        <v>24.919051479666535</v>
      </c>
      <c r="H330" s="70">
        <v>0.83779035583823058</v>
      </c>
      <c r="I330" s="71"/>
      <c r="J330" s="71"/>
      <c r="K330" s="72">
        <v>0</v>
      </c>
      <c r="L330" s="70" t="e">
        <v>#NUM!</v>
      </c>
      <c r="M330" s="71">
        <v>0</v>
      </c>
      <c r="N330" s="71">
        <v>0</v>
      </c>
    </row>
    <row r="331" spans="1:14" x14ac:dyDescent="0.3">
      <c r="A331" s="97" t="s">
        <v>619</v>
      </c>
      <c r="B331" s="65" t="s">
        <v>554</v>
      </c>
      <c r="C331" s="66" t="s">
        <v>493</v>
      </c>
      <c r="D331" s="65" t="s">
        <v>602</v>
      </c>
      <c r="E331" s="96">
        <v>20</v>
      </c>
      <c r="F331" s="68">
        <v>24.663939747406896</v>
      </c>
      <c r="G331" s="69">
        <v>24.919051479666535</v>
      </c>
      <c r="H331" s="70">
        <v>0.83779035583823058</v>
      </c>
      <c r="I331" s="71"/>
      <c r="J331" s="71"/>
      <c r="K331" s="72">
        <v>0</v>
      </c>
      <c r="L331" s="70" t="e">
        <v>#NUM!</v>
      </c>
      <c r="M331" s="71">
        <v>0</v>
      </c>
      <c r="N331" s="71">
        <v>0</v>
      </c>
    </row>
    <row r="332" spans="1:14" x14ac:dyDescent="0.3">
      <c r="A332" s="97" t="s">
        <v>619</v>
      </c>
      <c r="B332" s="65" t="s">
        <v>555</v>
      </c>
      <c r="C332" s="66" t="s">
        <v>493</v>
      </c>
      <c r="D332" s="65" t="s">
        <v>602</v>
      </c>
      <c r="E332" s="96">
        <v>20</v>
      </c>
      <c r="F332" s="68">
        <v>24.238472961313693</v>
      </c>
      <c r="G332" s="69">
        <v>24.919051479666535</v>
      </c>
      <c r="H332" s="70">
        <v>0.83779035583823058</v>
      </c>
      <c r="I332" s="71"/>
      <c r="J332" s="71"/>
      <c r="K332" s="72">
        <v>0</v>
      </c>
      <c r="L332" s="70" t="e">
        <v>#NUM!</v>
      </c>
      <c r="M332" s="71">
        <v>0</v>
      </c>
      <c r="N332" s="71">
        <v>0</v>
      </c>
    </row>
    <row r="333" spans="1:14" x14ac:dyDescent="0.3">
      <c r="A333" s="98"/>
      <c r="B333" s="65"/>
      <c r="C333" s="99"/>
      <c r="D333" s="99"/>
      <c r="E333" s="100"/>
      <c r="F333" s="99"/>
      <c r="G333" s="99"/>
    </row>
    <row r="334" spans="1:14" x14ac:dyDescent="0.3">
      <c r="A334" s="160" t="s">
        <v>629</v>
      </c>
      <c r="B334" s="160"/>
      <c r="C334" s="160"/>
      <c r="D334" s="160"/>
      <c r="E334" s="160"/>
      <c r="F334" s="160"/>
      <c r="G334" s="160"/>
      <c r="H334" s="160"/>
      <c r="I334" s="160"/>
      <c r="J334" s="160"/>
      <c r="K334" s="160"/>
      <c r="L334" s="160"/>
      <c r="M334" s="160"/>
      <c r="N334" s="160"/>
    </row>
    <row r="335" spans="1:14" x14ac:dyDescent="0.3">
      <c r="A335" s="84" t="s">
        <v>333</v>
      </c>
      <c r="B335" s="65" t="s">
        <v>492</v>
      </c>
      <c r="C335" s="66" t="s">
        <v>493</v>
      </c>
      <c r="D335" s="65" t="s">
        <v>494</v>
      </c>
      <c r="E335" s="67">
        <v>1</v>
      </c>
      <c r="F335" s="68">
        <v>20.974796519296852</v>
      </c>
      <c r="G335" s="69">
        <v>20.158964057219858</v>
      </c>
      <c r="H335" s="70">
        <v>1.5888077013192186</v>
      </c>
      <c r="I335" s="71">
        <f>2^(37.68542-0.80561*G335)</f>
        <v>2855193.2514441153</v>
      </c>
      <c r="J335" s="71">
        <f>I335/80</f>
        <v>35689.915643051441</v>
      </c>
      <c r="K335" s="72">
        <v>1802415.1816328689</v>
      </c>
      <c r="L335" s="70">
        <v>6.255854836767047</v>
      </c>
      <c r="M335" s="71">
        <v>3783604.6687569492</v>
      </c>
      <c r="N335" s="71">
        <v>3597650.172219784</v>
      </c>
    </row>
    <row r="336" spans="1:14" x14ac:dyDescent="0.3">
      <c r="A336" s="84" t="s">
        <v>333</v>
      </c>
      <c r="B336" s="65" t="s">
        <v>495</v>
      </c>
      <c r="C336" s="66" t="s">
        <v>493</v>
      </c>
      <c r="D336" s="65" t="s">
        <v>494</v>
      </c>
      <c r="E336" s="67">
        <v>1</v>
      </c>
      <c r="F336" s="68">
        <v>18.327979677027109</v>
      </c>
      <c r="G336" s="69">
        <v>20.158964057219858</v>
      </c>
      <c r="H336" s="70">
        <v>1.5888077013192186</v>
      </c>
      <c r="I336" s="71">
        <f t="shared" ref="I336:I399" si="12">2^(37.68542-0.80561*G336)</f>
        <v>2855193.2514441153</v>
      </c>
      <c r="J336" s="71">
        <f t="shared" ref="J336:J399" si="13">I336/80</f>
        <v>35689.915643051441</v>
      </c>
      <c r="K336" s="72">
        <v>7936358.9471550817</v>
      </c>
      <c r="L336" s="70">
        <v>6.899621301943931</v>
      </c>
      <c r="M336" s="71">
        <v>3783604.6687569492</v>
      </c>
      <c r="N336" s="71">
        <v>3597650.172219784</v>
      </c>
    </row>
    <row r="337" spans="1:14" x14ac:dyDescent="0.3">
      <c r="A337" s="84" t="s">
        <v>333</v>
      </c>
      <c r="B337" s="65" t="s">
        <v>496</v>
      </c>
      <c r="C337" s="66" t="s">
        <v>493</v>
      </c>
      <c r="D337" s="65" t="s">
        <v>494</v>
      </c>
      <c r="E337" s="67">
        <v>1</v>
      </c>
      <c r="F337" s="68">
        <v>21.174115975335607</v>
      </c>
      <c r="G337" s="69">
        <v>20.158964057219858</v>
      </c>
      <c r="H337" s="70">
        <v>1.5888077013192186</v>
      </c>
      <c r="I337" s="71">
        <f t="shared" si="12"/>
        <v>2855193.2514441153</v>
      </c>
      <c r="J337" s="71">
        <f t="shared" si="13"/>
        <v>35689.915643051441</v>
      </c>
      <c r="K337" s="72">
        <v>1612039.8774828978</v>
      </c>
      <c r="L337" s="70">
        <v>6.2073757808664451</v>
      </c>
      <c r="M337" s="71">
        <v>3783604.6687569492</v>
      </c>
      <c r="N337" s="71">
        <v>3597650.172219784</v>
      </c>
    </row>
    <row r="338" spans="1:14" x14ac:dyDescent="0.3">
      <c r="A338" s="84" t="s">
        <v>335</v>
      </c>
      <c r="B338" s="65" t="s">
        <v>497</v>
      </c>
      <c r="C338" s="66" t="s">
        <v>493</v>
      </c>
      <c r="D338" s="65" t="s">
        <v>494</v>
      </c>
      <c r="E338" s="67">
        <v>2</v>
      </c>
      <c r="F338" s="68">
        <v>23.4169449530667</v>
      </c>
      <c r="G338" s="69">
        <v>23.372003880460841</v>
      </c>
      <c r="H338" s="70">
        <v>4.8606853827724061E-2</v>
      </c>
      <c r="I338" s="71">
        <f t="shared" si="12"/>
        <v>474714.29017794644</v>
      </c>
      <c r="J338" s="71">
        <f t="shared" si="13"/>
        <v>5933.9286272243307</v>
      </c>
      <c r="K338" s="72">
        <v>72204.339843478214</v>
      </c>
      <c r="L338" s="70">
        <v>4.8585633016337901</v>
      </c>
      <c r="M338" s="71">
        <v>74785.289566924141</v>
      </c>
      <c r="N338" s="71">
        <v>2812.8731996389051</v>
      </c>
    </row>
    <row r="339" spans="1:14" x14ac:dyDescent="0.3">
      <c r="A339" s="84" t="s">
        <v>335</v>
      </c>
      <c r="B339" s="65" t="s">
        <v>498</v>
      </c>
      <c r="C339" s="66" t="s">
        <v>493</v>
      </c>
      <c r="D339" s="65" t="s">
        <v>494</v>
      </c>
      <c r="E339" s="67">
        <v>2</v>
      </c>
      <c r="F339" s="68">
        <v>23.378651229276954</v>
      </c>
      <c r="G339" s="69">
        <v>23.372003880460841</v>
      </c>
      <c r="H339" s="70">
        <v>4.8606853827724061E-2</v>
      </c>
      <c r="I339" s="71">
        <f t="shared" si="12"/>
        <v>474714.29017794644</v>
      </c>
      <c r="J339" s="71">
        <f t="shared" si="13"/>
        <v>5933.9286272243307</v>
      </c>
      <c r="K339" s="72">
        <v>74368.052646457232</v>
      </c>
      <c r="L339" s="70">
        <v>4.8713864094830379</v>
      </c>
      <c r="M339" s="71">
        <v>74785.289566924141</v>
      </c>
      <c r="N339" s="71">
        <v>2812.8731996389051</v>
      </c>
    </row>
    <row r="340" spans="1:14" x14ac:dyDescent="0.3">
      <c r="A340" s="84" t="s">
        <v>335</v>
      </c>
      <c r="B340" s="65" t="s">
        <v>499</v>
      </c>
      <c r="C340" s="66" t="s">
        <v>493</v>
      </c>
      <c r="D340" s="65" t="s">
        <v>494</v>
      </c>
      <c r="E340" s="67">
        <v>2</v>
      </c>
      <c r="F340" s="68">
        <v>23.320415459038866</v>
      </c>
      <c r="G340" s="69">
        <v>23.372003880460841</v>
      </c>
      <c r="H340" s="70">
        <v>4.8606853827724061E-2</v>
      </c>
      <c r="I340" s="71">
        <f t="shared" si="12"/>
        <v>474714.29017794644</v>
      </c>
      <c r="J340" s="71">
        <f t="shared" si="13"/>
        <v>5933.9286272243307</v>
      </c>
      <c r="K340" s="72">
        <v>77783.476210836976</v>
      </c>
      <c r="L340" s="70">
        <v>4.8908873482412307</v>
      </c>
      <c r="M340" s="71">
        <v>74785.289566924141</v>
      </c>
      <c r="N340" s="71">
        <v>2812.8731996389051</v>
      </c>
    </row>
    <row r="341" spans="1:14" x14ac:dyDescent="0.3">
      <c r="A341" s="84" t="s">
        <v>360</v>
      </c>
      <c r="B341" s="65" t="s">
        <v>500</v>
      </c>
      <c r="C341" s="66" t="s">
        <v>493</v>
      </c>
      <c r="D341" s="65" t="s">
        <v>494</v>
      </c>
      <c r="E341" s="67">
        <v>3</v>
      </c>
      <c r="F341" s="68">
        <v>10.334616268950962</v>
      </c>
      <c r="G341" s="69">
        <v>10.051124975887769</v>
      </c>
      <c r="H341" s="70">
        <v>0.30495140555870642</v>
      </c>
      <c r="I341" s="71">
        <f t="shared" si="12"/>
        <v>807078190.0184952</v>
      </c>
      <c r="J341" s="71">
        <f t="shared" si="13"/>
        <v>10088477.37523119</v>
      </c>
      <c r="K341" s="72">
        <v>1735147152.1005926</v>
      </c>
      <c r="L341" s="70">
        <v>9.2393363117697316</v>
      </c>
      <c r="M341" s="71">
        <v>2199636572.1369872</v>
      </c>
      <c r="N341" s="71">
        <v>524766526.30264479</v>
      </c>
    </row>
    <row r="342" spans="1:14" x14ac:dyDescent="0.3">
      <c r="A342" s="84" t="s">
        <v>360</v>
      </c>
      <c r="B342" s="65" t="s">
        <v>501</v>
      </c>
      <c r="C342" s="66" t="s">
        <v>493</v>
      </c>
      <c r="D342" s="65" t="s">
        <v>494</v>
      </c>
      <c r="E342" s="67">
        <v>3</v>
      </c>
      <c r="F342" s="68">
        <v>10.09026568821236</v>
      </c>
      <c r="G342" s="69">
        <v>10.051124975887769</v>
      </c>
      <c r="H342" s="70">
        <v>0.30495140555870642</v>
      </c>
      <c r="I342" s="71">
        <f t="shared" si="12"/>
        <v>807078190.0184952</v>
      </c>
      <c r="J342" s="71">
        <f t="shared" si="13"/>
        <v>10088477.37523119</v>
      </c>
      <c r="K342" s="72">
        <v>2094884114.3133252</v>
      </c>
      <c r="L342" s="70">
        <v>9.3211600034807027</v>
      </c>
      <c r="M342" s="71">
        <v>2199636572.1369872</v>
      </c>
      <c r="N342" s="71">
        <v>524766526.30264479</v>
      </c>
    </row>
    <row r="343" spans="1:14" x14ac:dyDescent="0.3">
      <c r="A343" s="84" t="s">
        <v>360</v>
      </c>
      <c r="B343" s="65" t="s">
        <v>502</v>
      </c>
      <c r="C343" s="66" t="s">
        <v>493</v>
      </c>
      <c r="D343" s="65" t="s">
        <v>494</v>
      </c>
      <c r="E343" s="67">
        <v>3</v>
      </c>
      <c r="F343" s="68">
        <v>9.7284929704999836</v>
      </c>
      <c r="G343" s="69">
        <v>10.051124975887769</v>
      </c>
      <c r="H343" s="70">
        <v>0.30495140555870642</v>
      </c>
      <c r="I343" s="71">
        <f t="shared" si="12"/>
        <v>807078190.0184952</v>
      </c>
      <c r="J343" s="71">
        <f t="shared" si="13"/>
        <v>10088477.37523119</v>
      </c>
      <c r="K343" s="72">
        <v>2768878449.9970446</v>
      </c>
      <c r="L343" s="70">
        <v>9.4423038912261763</v>
      </c>
      <c r="M343" s="71">
        <v>2199636572.1369872</v>
      </c>
      <c r="N343" s="71">
        <v>524766526.30264479</v>
      </c>
    </row>
    <row r="344" spans="1:14" x14ac:dyDescent="0.3">
      <c r="A344" s="84" t="s">
        <v>290</v>
      </c>
      <c r="B344" s="65" t="s">
        <v>503</v>
      </c>
      <c r="C344" s="66" t="s">
        <v>493</v>
      </c>
      <c r="D344" s="65" t="s">
        <v>494</v>
      </c>
      <c r="E344" s="67">
        <v>4</v>
      </c>
      <c r="F344" s="68">
        <v>12.18239504180438</v>
      </c>
      <c r="G344" s="69">
        <v>12.102722547267305</v>
      </c>
      <c r="H344" s="70">
        <v>0.25375159150842558</v>
      </c>
      <c r="I344" s="71">
        <f t="shared" si="12"/>
        <v>256671111.64389741</v>
      </c>
      <c r="J344" s="71">
        <f t="shared" si="13"/>
        <v>3208388.8955487176</v>
      </c>
      <c r="K344" s="72">
        <v>247952340.57797751</v>
      </c>
      <c r="L344" s="70">
        <v>8.3943682122250411</v>
      </c>
      <c r="M344" s="71">
        <v>261049940.0423483</v>
      </c>
      <c r="N344" s="71">
        <v>38097277.012469761</v>
      </c>
    </row>
    <row r="345" spans="1:14" x14ac:dyDescent="0.3">
      <c r="A345" s="84" t="s">
        <v>290</v>
      </c>
      <c r="B345" s="65" t="s">
        <v>504</v>
      </c>
      <c r="C345" s="66" t="s">
        <v>493</v>
      </c>
      <c r="D345" s="65" t="s">
        <v>494</v>
      </c>
      <c r="E345" s="67">
        <v>4</v>
      </c>
      <c r="F345" s="68">
        <v>11.818695615484105</v>
      </c>
      <c r="G345" s="69">
        <v>12.102722547267305</v>
      </c>
      <c r="H345" s="70">
        <v>0.25375159150842558</v>
      </c>
      <c r="I345" s="71">
        <f t="shared" si="12"/>
        <v>256671111.64389741</v>
      </c>
      <c r="J345" s="71">
        <f t="shared" si="13"/>
        <v>3208388.8955487176</v>
      </c>
      <c r="K345" s="72">
        <v>303968262.48198813</v>
      </c>
      <c r="L345" s="70">
        <v>8.4828282410150528</v>
      </c>
      <c r="M345" s="71">
        <v>261049940.0423483</v>
      </c>
      <c r="N345" s="71">
        <v>38097277.012469761</v>
      </c>
    </row>
    <row r="346" spans="1:14" x14ac:dyDescent="0.3">
      <c r="A346" s="84" t="s">
        <v>290</v>
      </c>
      <c r="B346" s="65" t="s">
        <v>505</v>
      </c>
      <c r="C346" s="66" t="s">
        <v>493</v>
      </c>
      <c r="D346" s="65" t="s">
        <v>494</v>
      </c>
      <c r="E346" s="67">
        <v>4</v>
      </c>
      <c r="F346" s="68">
        <v>12.307076984513426</v>
      </c>
      <c r="G346" s="69">
        <v>12.102722547267305</v>
      </c>
      <c r="H346" s="70">
        <v>0.25375159150842558</v>
      </c>
      <c r="I346" s="71">
        <f t="shared" si="12"/>
        <v>256671111.64389741</v>
      </c>
      <c r="J346" s="71">
        <f t="shared" si="13"/>
        <v>3208388.8955487176</v>
      </c>
      <c r="K346" s="72">
        <v>231229217.06707931</v>
      </c>
      <c r="L346" s="70">
        <v>8.3640427086815627</v>
      </c>
      <c r="M346" s="71">
        <v>261049940.0423483</v>
      </c>
      <c r="N346" s="71">
        <v>38097277.012469761</v>
      </c>
    </row>
    <row r="347" spans="1:14" x14ac:dyDescent="0.3">
      <c r="A347" s="84" t="s">
        <v>291</v>
      </c>
      <c r="B347" s="65" t="s">
        <v>506</v>
      </c>
      <c r="C347" s="66" t="s">
        <v>493</v>
      </c>
      <c r="D347" s="65" t="s">
        <v>494</v>
      </c>
      <c r="E347" s="67">
        <v>5</v>
      </c>
      <c r="F347" s="68">
        <v>9.9768375951856427</v>
      </c>
      <c r="G347" s="69">
        <v>9.8193871024297472</v>
      </c>
      <c r="H347" s="70">
        <v>0.31561743293199102</v>
      </c>
      <c r="I347" s="71">
        <f t="shared" si="12"/>
        <v>918575813.52581191</v>
      </c>
      <c r="J347" s="71">
        <f t="shared" si="13"/>
        <v>11482197.669072649</v>
      </c>
      <c r="K347" s="72">
        <v>852727537.43061709</v>
      </c>
      <c r="L347" s="70">
        <v>8.9308102880343814</v>
      </c>
      <c r="M347" s="71">
        <v>941381632.15714407</v>
      </c>
      <c r="N347" s="71">
        <v>173704390.89773971</v>
      </c>
    </row>
    <row r="348" spans="1:14" x14ac:dyDescent="0.3">
      <c r="A348" s="84" t="s">
        <v>291</v>
      </c>
      <c r="B348" s="65" t="s">
        <v>507</v>
      </c>
      <c r="C348" s="66" t="s">
        <v>493</v>
      </c>
      <c r="D348" s="65" t="s">
        <v>494</v>
      </c>
      <c r="E348" s="67">
        <v>5</v>
      </c>
      <c r="F348" s="68">
        <v>10.025304387516748</v>
      </c>
      <c r="G348" s="69">
        <v>9.8193871024297472</v>
      </c>
      <c r="H348" s="70">
        <v>0.31561743293199102</v>
      </c>
      <c r="I348" s="71">
        <f t="shared" si="12"/>
        <v>918575813.52581191</v>
      </c>
      <c r="J348" s="71">
        <f t="shared" si="13"/>
        <v>11482197.669072649</v>
      </c>
      <c r="K348" s="72">
        <v>829892909.99331582</v>
      </c>
      <c r="L348" s="70">
        <v>8.9190220543042749</v>
      </c>
      <c r="M348" s="71">
        <v>941381632.15714407</v>
      </c>
      <c r="N348" s="71">
        <v>173704390.89773971</v>
      </c>
    </row>
    <row r="349" spans="1:14" x14ac:dyDescent="0.3">
      <c r="A349" s="84" t="s">
        <v>291</v>
      </c>
      <c r="B349" s="65" t="s">
        <v>508</v>
      </c>
      <c r="C349" s="66" t="s">
        <v>493</v>
      </c>
      <c r="D349" s="65" t="s">
        <v>494</v>
      </c>
      <c r="E349" s="67">
        <v>5</v>
      </c>
      <c r="F349" s="68">
        <v>9.4560193245868511</v>
      </c>
      <c r="G349" s="69">
        <v>9.8193871024297472</v>
      </c>
      <c r="H349" s="70">
        <v>0.31561743293199102</v>
      </c>
      <c r="I349" s="71">
        <f t="shared" si="12"/>
        <v>918575813.52581191</v>
      </c>
      <c r="J349" s="71">
        <f t="shared" si="13"/>
        <v>11482197.669072649</v>
      </c>
      <c r="K349" s="72">
        <v>1141524449.0474992</v>
      </c>
      <c r="L349" s="70">
        <v>9.0574852175982272</v>
      </c>
      <c r="M349" s="71">
        <v>941381632.15714407</v>
      </c>
      <c r="N349" s="71">
        <v>173704390.89773971</v>
      </c>
    </row>
    <row r="350" spans="1:14" x14ac:dyDescent="0.3">
      <c r="A350" s="84" t="s">
        <v>292</v>
      </c>
      <c r="B350" s="65" t="s">
        <v>509</v>
      </c>
      <c r="C350" s="66" t="s">
        <v>493</v>
      </c>
      <c r="D350" s="65" t="s">
        <v>494</v>
      </c>
      <c r="E350" s="67">
        <v>6</v>
      </c>
      <c r="F350" s="68">
        <v>10.830952312724033</v>
      </c>
      <c r="G350" s="69">
        <v>10.16244456104083</v>
      </c>
      <c r="H350" s="70">
        <v>1.2059292705380724</v>
      </c>
      <c r="I350" s="71">
        <f t="shared" si="12"/>
        <v>758436437.97285151</v>
      </c>
      <c r="J350" s="71">
        <f t="shared" si="13"/>
        <v>9480455.4746606443</v>
      </c>
      <c r="K350" s="72">
        <v>528530471.02045381</v>
      </c>
      <c r="L350" s="70">
        <v>8.7230700304600308</v>
      </c>
      <c r="M350" s="71">
        <v>905651583.8676995</v>
      </c>
      <c r="N350" s="71">
        <v>667152069.38906157</v>
      </c>
    </row>
    <row r="351" spans="1:14" x14ac:dyDescent="0.3">
      <c r="A351" s="84" t="s">
        <v>292</v>
      </c>
      <c r="B351" s="65" t="s">
        <v>510</v>
      </c>
      <c r="C351" s="66" t="s">
        <v>493</v>
      </c>
      <c r="D351" s="65" t="s">
        <v>494</v>
      </c>
      <c r="E351" s="67">
        <v>6</v>
      </c>
      <c r="F351" s="68">
        <v>10.886060452701399</v>
      </c>
      <c r="G351" s="69">
        <v>10.16244456104083</v>
      </c>
      <c r="H351" s="70">
        <v>1.2059292705380724</v>
      </c>
      <c r="I351" s="71">
        <f t="shared" si="12"/>
        <v>758436437.97285151</v>
      </c>
      <c r="J351" s="71">
        <f t="shared" si="13"/>
        <v>9480455.4746606443</v>
      </c>
      <c r="K351" s="72">
        <v>512467665.99547768</v>
      </c>
      <c r="L351" s="70">
        <v>8.7096664689029417</v>
      </c>
      <c r="M351" s="71">
        <v>905651583.8676995</v>
      </c>
      <c r="N351" s="71">
        <v>667152069.38906157</v>
      </c>
    </row>
    <row r="352" spans="1:14" x14ac:dyDescent="0.3">
      <c r="A352" s="84" t="s">
        <v>292</v>
      </c>
      <c r="B352" s="65" t="s">
        <v>511</v>
      </c>
      <c r="C352" s="66" t="s">
        <v>493</v>
      </c>
      <c r="D352" s="65" t="s">
        <v>494</v>
      </c>
      <c r="E352" s="67">
        <v>6</v>
      </c>
      <c r="F352" s="68">
        <v>8.7703209176970631</v>
      </c>
      <c r="G352" s="69">
        <v>10.16244456104083</v>
      </c>
      <c r="H352" s="70">
        <v>1.2059292705380724</v>
      </c>
      <c r="I352" s="71">
        <f t="shared" si="12"/>
        <v>758436437.97285151</v>
      </c>
      <c r="J352" s="71">
        <f t="shared" si="13"/>
        <v>9480455.4746606443</v>
      </c>
      <c r="K352" s="72">
        <v>1675956614.5871668</v>
      </c>
      <c r="L352" s="70">
        <v>9.2242627718782266</v>
      </c>
      <c r="M352" s="71">
        <v>905651583.8676995</v>
      </c>
      <c r="N352" s="71">
        <v>667152069.38906157</v>
      </c>
    </row>
    <row r="353" spans="1:14" x14ac:dyDescent="0.3">
      <c r="A353" s="101" t="s">
        <v>293</v>
      </c>
      <c r="B353" s="65" t="s">
        <v>512</v>
      </c>
      <c r="C353" s="66" t="s">
        <v>493</v>
      </c>
      <c r="D353" s="65" t="s">
        <v>494</v>
      </c>
      <c r="E353" s="67">
        <v>7</v>
      </c>
      <c r="F353" s="68">
        <v>9.9138292495600506</v>
      </c>
      <c r="G353" s="69">
        <v>9.5198053085824466</v>
      </c>
      <c r="H353" s="70">
        <v>0.44001467062082106</v>
      </c>
      <c r="I353" s="71">
        <f t="shared" si="12"/>
        <v>1085843955.6478257</v>
      </c>
      <c r="J353" s="71">
        <f t="shared" si="13"/>
        <v>13573049.445597822</v>
      </c>
      <c r="K353" s="72">
        <v>2400169091.5231495</v>
      </c>
      <c r="L353" s="70">
        <v>9.3802418387651976</v>
      </c>
      <c r="M353" s="71">
        <v>3382039320.6617446</v>
      </c>
      <c r="N353" s="71">
        <v>1179292240.12729</v>
      </c>
    </row>
    <row r="354" spans="1:14" x14ac:dyDescent="0.3">
      <c r="A354" s="101" t="s">
        <v>293</v>
      </c>
      <c r="B354" s="65" t="s">
        <v>513</v>
      </c>
      <c r="C354" s="66" t="s">
        <v>493</v>
      </c>
      <c r="D354" s="65" t="s">
        <v>494</v>
      </c>
      <c r="E354" s="67">
        <v>7</v>
      </c>
      <c r="F354" s="68">
        <v>9.6005913957072799</v>
      </c>
      <c r="G354" s="69">
        <v>9.5198053085824466</v>
      </c>
      <c r="H354" s="70">
        <v>0.44001467062082106</v>
      </c>
      <c r="I354" s="71">
        <f t="shared" si="12"/>
        <v>1085843955.6478257</v>
      </c>
      <c r="J354" s="71">
        <f t="shared" si="13"/>
        <v>13573049.445597822</v>
      </c>
      <c r="K354" s="72">
        <v>3055858575.9595842</v>
      </c>
      <c r="L354" s="70">
        <v>9.4851332513756486</v>
      </c>
      <c r="M354" s="71">
        <v>3382039320.6617446</v>
      </c>
      <c r="N354" s="71">
        <v>1179292240.12729</v>
      </c>
    </row>
    <row r="355" spans="1:14" x14ac:dyDescent="0.3">
      <c r="A355" s="101" t="s">
        <v>293</v>
      </c>
      <c r="B355" s="65" t="s">
        <v>514</v>
      </c>
      <c r="C355" s="66" t="s">
        <v>493</v>
      </c>
      <c r="D355" s="65" t="s">
        <v>494</v>
      </c>
      <c r="E355" s="67">
        <v>7</v>
      </c>
      <c r="F355" s="68">
        <v>9.0449952804800109</v>
      </c>
      <c r="G355" s="69">
        <v>9.5198053085824466</v>
      </c>
      <c r="H355" s="70">
        <v>0.44001467062082106</v>
      </c>
      <c r="I355" s="71">
        <f t="shared" si="12"/>
        <v>1085843955.6478257</v>
      </c>
      <c r="J355" s="71">
        <f t="shared" si="13"/>
        <v>13573049.445597822</v>
      </c>
      <c r="K355" s="72">
        <v>4690090294.5025005</v>
      </c>
      <c r="L355" s="70">
        <v>9.6711812039148057</v>
      </c>
      <c r="M355" s="71">
        <v>3382039320.6617446</v>
      </c>
      <c r="N355" s="71">
        <v>1179292240.12729</v>
      </c>
    </row>
    <row r="356" spans="1:14" x14ac:dyDescent="0.3">
      <c r="A356" s="101" t="s">
        <v>294</v>
      </c>
      <c r="B356" s="65" t="s">
        <v>515</v>
      </c>
      <c r="C356" s="66" t="s">
        <v>493</v>
      </c>
      <c r="D356" s="65" t="s">
        <v>494</v>
      </c>
      <c r="E356" s="67">
        <v>8</v>
      </c>
      <c r="F356" s="68">
        <v>11.154068412912563</v>
      </c>
      <c r="G356" s="69">
        <v>10.352443526337701</v>
      </c>
      <c r="H356" s="70">
        <v>0.72652949889731855</v>
      </c>
      <c r="I356" s="71">
        <f t="shared" si="12"/>
        <v>682090520.06008887</v>
      </c>
      <c r="J356" s="71">
        <f t="shared" si="13"/>
        <v>8526131.5007511117</v>
      </c>
      <c r="K356" s="72">
        <v>922429188.21300733</v>
      </c>
      <c r="L356" s="70">
        <v>8.9649330367837017</v>
      </c>
      <c r="M356" s="71">
        <v>1882873837.4861634</v>
      </c>
      <c r="N356" s="71">
        <v>917318142.32214034</v>
      </c>
    </row>
    <row r="357" spans="1:14" x14ac:dyDescent="0.3">
      <c r="A357" s="101" t="s">
        <v>294</v>
      </c>
      <c r="B357" s="65" t="s">
        <v>516</v>
      </c>
      <c r="C357" s="66" t="s">
        <v>493</v>
      </c>
      <c r="D357" s="65" t="s">
        <v>494</v>
      </c>
      <c r="E357" s="67">
        <v>8</v>
      </c>
      <c r="F357" s="68">
        <v>10.165858225788691</v>
      </c>
      <c r="G357" s="69">
        <v>10.352443526337701</v>
      </c>
      <c r="H357" s="70">
        <v>0.72652949889731855</v>
      </c>
      <c r="I357" s="71">
        <f t="shared" si="12"/>
        <v>682090520.06008887</v>
      </c>
      <c r="J357" s="71">
        <f t="shared" si="13"/>
        <v>8526131.5007511117</v>
      </c>
      <c r="K357" s="72">
        <v>1976273035.8812175</v>
      </c>
      <c r="L357" s="70">
        <v>9.2958469452035377</v>
      </c>
      <c r="M357" s="71">
        <v>1882873837.4861634</v>
      </c>
      <c r="N357" s="71">
        <v>917318142.32214034</v>
      </c>
    </row>
    <row r="358" spans="1:14" x14ac:dyDescent="0.3">
      <c r="A358" s="101" t="s">
        <v>294</v>
      </c>
      <c r="B358" s="65" t="s">
        <v>517</v>
      </c>
      <c r="C358" s="66" t="s">
        <v>493</v>
      </c>
      <c r="D358" s="65" t="s">
        <v>494</v>
      </c>
      <c r="E358" s="67">
        <v>8</v>
      </c>
      <c r="F358" s="68">
        <v>9.7374039403118484</v>
      </c>
      <c r="G358" s="69">
        <v>10.352443526337701</v>
      </c>
      <c r="H358" s="70">
        <v>0.72652949889731855</v>
      </c>
      <c r="I358" s="71">
        <f t="shared" si="12"/>
        <v>682090520.06008887</v>
      </c>
      <c r="J358" s="71">
        <f t="shared" si="13"/>
        <v>8526131.5007511117</v>
      </c>
      <c r="K358" s="72">
        <v>2749919288.364265</v>
      </c>
      <c r="L358" s="70">
        <v>9.4393199472366529</v>
      </c>
      <c r="M358" s="71">
        <v>1882873837.4861634</v>
      </c>
      <c r="N358" s="71">
        <v>917318142.32214034</v>
      </c>
    </row>
    <row r="359" spans="1:14" x14ac:dyDescent="0.3">
      <c r="A359" s="101" t="s">
        <v>338</v>
      </c>
      <c r="B359" s="65" t="s">
        <v>518</v>
      </c>
      <c r="C359" s="66" t="s">
        <v>493</v>
      </c>
      <c r="D359" s="65" t="s">
        <v>494</v>
      </c>
      <c r="E359" s="67">
        <v>9</v>
      </c>
      <c r="F359" s="68">
        <v>9.8921583597474214</v>
      </c>
      <c r="G359" s="69">
        <v>9.9962015439161487</v>
      </c>
      <c r="H359" s="70">
        <v>0.30293822965221107</v>
      </c>
      <c r="I359" s="71">
        <f t="shared" si="12"/>
        <v>832214436.46778274</v>
      </c>
      <c r="J359" s="71">
        <f t="shared" si="13"/>
        <v>10402680.455847284</v>
      </c>
      <c r="K359" s="72">
        <v>2440611163.2885432</v>
      </c>
      <c r="L359" s="70">
        <v>9.3874985933911592</v>
      </c>
      <c r="M359" s="71">
        <v>2292162584.9315915</v>
      </c>
      <c r="N359" s="71">
        <v>503276812.91172004</v>
      </c>
    </row>
    <row r="360" spans="1:14" x14ac:dyDescent="0.3">
      <c r="A360" s="101" t="s">
        <v>338</v>
      </c>
      <c r="B360" s="65" t="s">
        <v>519</v>
      </c>
      <c r="C360" s="66" t="s">
        <v>493</v>
      </c>
      <c r="D360" s="65" t="s">
        <v>494</v>
      </c>
      <c r="E360" s="67">
        <v>9</v>
      </c>
      <c r="F360" s="68">
        <v>9.7589951414082865</v>
      </c>
      <c r="G360" s="69">
        <v>9.9962015439161487</v>
      </c>
      <c r="H360" s="70">
        <v>0.30293822965221107</v>
      </c>
      <c r="I360" s="71">
        <f t="shared" si="12"/>
        <v>832214436.46778274</v>
      </c>
      <c r="J360" s="71">
        <f t="shared" si="13"/>
        <v>10402680.455847284</v>
      </c>
      <c r="K360" s="72">
        <v>2704518006.6971993</v>
      </c>
      <c r="L360" s="70">
        <v>9.4320898773229889</v>
      </c>
      <c r="M360" s="71">
        <v>2292162584.9315915</v>
      </c>
      <c r="N360" s="71">
        <v>503276812.91172004</v>
      </c>
    </row>
    <row r="361" spans="1:14" x14ac:dyDescent="0.3">
      <c r="A361" s="101" t="s">
        <v>338</v>
      </c>
      <c r="B361" s="65" t="s">
        <v>520</v>
      </c>
      <c r="C361" s="66" t="s">
        <v>493</v>
      </c>
      <c r="D361" s="65" t="s">
        <v>494</v>
      </c>
      <c r="E361" s="67">
        <v>9</v>
      </c>
      <c r="F361" s="68">
        <v>10.337451130592736</v>
      </c>
      <c r="G361" s="69">
        <v>9.9962015439161487</v>
      </c>
      <c r="H361" s="70">
        <v>0.30293822965221107</v>
      </c>
      <c r="I361" s="71">
        <f t="shared" si="12"/>
        <v>832214436.46778274</v>
      </c>
      <c r="J361" s="71">
        <f t="shared" si="13"/>
        <v>10402680.455847284</v>
      </c>
      <c r="K361" s="72">
        <v>1731358584.8090312</v>
      </c>
      <c r="L361" s="70">
        <v>9.2383870247071886</v>
      </c>
      <c r="M361" s="71">
        <v>2292162584.9315915</v>
      </c>
      <c r="N361" s="71">
        <v>503276812.91172004</v>
      </c>
    </row>
    <row r="362" spans="1:14" x14ac:dyDescent="0.3">
      <c r="A362" s="101" t="s">
        <v>339</v>
      </c>
      <c r="B362" s="65" t="s">
        <v>521</v>
      </c>
      <c r="C362" s="66" t="s">
        <v>493</v>
      </c>
      <c r="D362" s="65" t="s">
        <v>494</v>
      </c>
      <c r="E362" s="67">
        <v>10</v>
      </c>
      <c r="F362" s="68">
        <v>10.831287393508626</v>
      </c>
      <c r="G362" s="69">
        <v>10.553239163114918</v>
      </c>
      <c r="H362" s="70">
        <v>0.45496958642353758</v>
      </c>
      <c r="I362" s="71">
        <f t="shared" si="12"/>
        <v>609742555.41597927</v>
      </c>
      <c r="J362" s="71">
        <f t="shared" si="13"/>
        <v>7621781.9426997406</v>
      </c>
      <c r="K362" s="72">
        <v>1183096287.6715007</v>
      </c>
      <c r="L362" s="70">
        <v>9.0730200916293597</v>
      </c>
      <c r="M362" s="71">
        <v>1530815284.7744713</v>
      </c>
      <c r="N362" s="71">
        <v>577620046.27439106</v>
      </c>
    </row>
    <row r="363" spans="1:14" x14ac:dyDescent="0.3">
      <c r="A363" s="101" t="s">
        <v>339</v>
      </c>
      <c r="B363" s="65" t="s">
        <v>522</v>
      </c>
      <c r="C363" s="66" t="s">
        <v>493</v>
      </c>
      <c r="D363" s="65" t="s">
        <v>494</v>
      </c>
      <c r="E363" s="67">
        <v>10</v>
      </c>
      <c r="F363" s="68">
        <v>10.800238636253805</v>
      </c>
      <c r="G363" s="69">
        <v>10.553239163114918</v>
      </c>
      <c r="H363" s="70">
        <v>0.45496958642353758</v>
      </c>
      <c r="I363" s="71">
        <f t="shared" si="12"/>
        <v>609742555.41597927</v>
      </c>
      <c r="J363" s="71">
        <f t="shared" si="13"/>
        <v>7621781.9426997406</v>
      </c>
      <c r="K363" s="72">
        <v>1211761462.1950424</v>
      </c>
      <c r="L363" s="70">
        <v>9.0834171364571148</v>
      </c>
      <c r="M363" s="71">
        <v>1530815284.7744713</v>
      </c>
      <c r="N363" s="71">
        <v>577620046.27439106</v>
      </c>
    </row>
    <row r="364" spans="1:14" x14ac:dyDescent="0.3">
      <c r="A364" s="101" t="s">
        <v>339</v>
      </c>
      <c r="B364" s="65" t="s">
        <v>523</v>
      </c>
      <c r="C364" s="66" t="s">
        <v>493</v>
      </c>
      <c r="D364" s="65" t="s">
        <v>494</v>
      </c>
      <c r="E364" s="67">
        <v>10</v>
      </c>
      <c r="F364" s="68">
        <v>10.028191459582326</v>
      </c>
      <c r="G364" s="69">
        <v>10.553239163114918</v>
      </c>
      <c r="H364" s="70">
        <v>0.45496958642353758</v>
      </c>
      <c r="I364" s="71">
        <f t="shared" si="12"/>
        <v>609742555.41597927</v>
      </c>
      <c r="J364" s="71">
        <f t="shared" si="13"/>
        <v>7621781.9426997406</v>
      </c>
      <c r="K364" s="72">
        <v>2197588104.456871</v>
      </c>
      <c r="L364" s="70">
        <v>9.3419462955830905</v>
      </c>
      <c r="M364" s="71">
        <v>1530815284.7744713</v>
      </c>
      <c r="N364" s="71">
        <v>577620046.27439106</v>
      </c>
    </row>
    <row r="365" spans="1:14" x14ac:dyDescent="0.3">
      <c r="A365" s="101" t="s">
        <v>343</v>
      </c>
      <c r="B365" s="65" t="s">
        <v>524</v>
      </c>
      <c r="C365" s="66" t="s">
        <v>493</v>
      </c>
      <c r="D365" s="65" t="s">
        <v>494</v>
      </c>
      <c r="E365" s="67">
        <v>11</v>
      </c>
      <c r="F365" s="68">
        <v>9.7693786065754367</v>
      </c>
      <c r="G365" s="69">
        <v>9.7587473088524881</v>
      </c>
      <c r="H365" s="70">
        <v>0.24165158310882739</v>
      </c>
      <c r="I365" s="71">
        <f t="shared" si="12"/>
        <v>950212918.86601973</v>
      </c>
      <c r="J365" s="71">
        <f t="shared" si="13"/>
        <v>11877661.485825246</v>
      </c>
      <c r="K365" s="72">
        <v>2682951678.1290736</v>
      </c>
      <c r="L365" s="70">
        <v>9.4286128507893885</v>
      </c>
      <c r="M365" s="71">
        <v>2736557512.9226298</v>
      </c>
      <c r="N365" s="71">
        <v>510759207.82093132</v>
      </c>
    </row>
    <row r="366" spans="1:14" x14ac:dyDescent="0.3">
      <c r="A366" s="101" t="s">
        <v>343</v>
      </c>
      <c r="B366" s="65" t="s">
        <v>525</v>
      </c>
      <c r="C366" s="66" t="s">
        <v>493</v>
      </c>
      <c r="D366" s="65" t="s">
        <v>494</v>
      </c>
      <c r="E366" s="67">
        <v>11</v>
      </c>
      <c r="F366" s="68">
        <v>9.9949077856236475</v>
      </c>
      <c r="G366" s="69">
        <v>9.7587473088524881</v>
      </c>
      <c r="H366" s="70">
        <v>0.24165158310882739</v>
      </c>
      <c r="I366" s="71">
        <f t="shared" si="12"/>
        <v>950212918.86601973</v>
      </c>
      <c r="J366" s="71">
        <f t="shared" si="13"/>
        <v>11877661.485825246</v>
      </c>
      <c r="K366" s="72">
        <v>2254715387.8478141</v>
      </c>
      <c r="L366" s="70">
        <v>9.3530917287912771</v>
      </c>
      <c r="M366" s="71">
        <v>2736557512.9226298</v>
      </c>
      <c r="N366" s="71">
        <v>510759207.82093132</v>
      </c>
    </row>
    <row r="367" spans="1:14" x14ac:dyDescent="0.3">
      <c r="A367" s="101" t="s">
        <v>343</v>
      </c>
      <c r="B367" s="65" t="s">
        <v>526</v>
      </c>
      <c r="C367" s="66" t="s">
        <v>493</v>
      </c>
      <c r="D367" s="65" t="s">
        <v>494</v>
      </c>
      <c r="E367" s="67">
        <v>11</v>
      </c>
      <c r="F367" s="68">
        <v>9.5119555343583819</v>
      </c>
      <c r="G367" s="69">
        <v>9.7587473088524881</v>
      </c>
      <c r="H367" s="70">
        <v>0.24165158310882739</v>
      </c>
      <c r="I367" s="71">
        <f t="shared" si="12"/>
        <v>950212918.86601973</v>
      </c>
      <c r="J367" s="71">
        <f t="shared" si="13"/>
        <v>11877661.485825246</v>
      </c>
      <c r="K367" s="72">
        <v>3272005472.7910023</v>
      </c>
      <c r="L367" s="70">
        <v>9.5148140214054422</v>
      </c>
      <c r="M367" s="71">
        <v>2736557512.9226298</v>
      </c>
      <c r="N367" s="71">
        <v>510759207.82093132</v>
      </c>
    </row>
    <row r="368" spans="1:14" x14ac:dyDescent="0.3">
      <c r="A368" s="101" t="s">
        <v>344</v>
      </c>
      <c r="B368" s="65" t="s">
        <v>527</v>
      </c>
      <c r="C368" s="66" t="s">
        <v>493</v>
      </c>
      <c r="D368" s="65" t="s">
        <v>494</v>
      </c>
      <c r="E368" s="67">
        <v>12</v>
      </c>
      <c r="F368" s="68">
        <v>9.5238532207502047</v>
      </c>
      <c r="G368" s="69">
        <v>9.770101168016657</v>
      </c>
      <c r="H368" s="70">
        <v>0.21395337023577757</v>
      </c>
      <c r="I368" s="71">
        <f t="shared" si="12"/>
        <v>944207563.07622874</v>
      </c>
      <c r="J368" s="71">
        <f t="shared" si="13"/>
        <v>11802594.53845286</v>
      </c>
      <c r="K368" s="72">
        <v>3242126380.2054892</v>
      </c>
      <c r="L368" s="70">
        <v>9.5108299399252356</v>
      </c>
      <c r="M368" s="71">
        <v>2706588894.535768</v>
      </c>
      <c r="N368" s="71">
        <v>464921692.77926695</v>
      </c>
    </row>
    <row r="369" spans="1:14" x14ac:dyDescent="0.3">
      <c r="A369" s="101" t="s">
        <v>344</v>
      </c>
      <c r="B369" s="65" t="s">
        <v>528</v>
      </c>
      <c r="C369" s="66" t="s">
        <v>493</v>
      </c>
      <c r="D369" s="65" t="s">
        <v>494</v>
      </c>
      <c r="E369" s="67">
        <v>12</v>
      </c>
      <c r="F369" s="68">
        <v>9.8759767798278979</v>
      </c>
      <c r="G369" s="69">
        <v>9.770101168016657</v>
      </c>
      <c r="H369" s="70">
        <v>0.21395337023577757</v>
      </c>
      <c r="I369" s="71">
        <f t="shared" si="12"/>
        <v>944207563.07622874</v>
      </c>
      <c r="J369" s="71">
        <f t="shared" si="13"/>
        <v>11802594.53845286</v>
      </c>
      <c r="K369" s="72">
        <v>2471252874.3534122</v>
      </c>
      <c r="L369" s="70">
        <v>9.3929171874568222</v>
      </c>
      <c r="M369" s="71">
        <v>2706588894.535768</v>
      </c>
      <c r="N369" s="71">
        <v>464921692.77926695</v>
      </c>
    </row>
    <row r="370" spans="1:14" x14ac:dyDescent="0.3">
      <c r="A370" s="101" t="s">
        <v>344</v>
      </c>
      <c r="B370" s="65" t="s">
        <v>529</v>
      </c>
      <c r="C370" s="66" t="s">
        <v>493</v>
      </c>
      <c r="D370" s="65" t="s">
        <v>494</v>
      </c>
      <c r="E370" s="67">
        <v>12</v>
      </c>
      <c r="F370" s="68">
        <v>9.9104735034718647</v>
      </c>
      <c r="G370" s="69">
        <v>9.770101168016657</v>
      </c>
      <c r="H370" s="70">
        <v>0.21395337023577757</v>
      </c>
      <c r="I370" s="71">
        <f t="shared" si="12"/>
        <v>944207563.07622874</v>
      </c>
      <c r="J370" s="71">
        <f t="shared" si="13"/>
        <v>11802594.53845286</v>
      </c>
      <c r="K370" s="72">
        <v>2406387429.0484037</v>
      </c>
      <c r="L370" s="70">
        <v>9.3813655501660485</v>
      </c>
      <c r="M370" s="71">
        <v>2706588894.535768</v>
      </c>
      <c r="N370" s="71">
        <v>464921692.77926695</v>
      </c>
    </row>
    <row r="371" spans="1:14" x14ac:dyDescent="0.3">
      <c r="A371" s="101" t="s">
        <v>345</v>
      </c>
      <c r="B371" s="65" t="s">
        <v>530</v>
      </c>
      <c r="C371" s="66" t="s">
        <v>493</v>
      </c>
      <c r="D371" s="65" t="s">
        <v>494</v>
      </c>
      <c r="E371" s="67">
        <v>13</v>
      </c>
      <c r="F371" s="68">
        <v>9.7350473159003634</v>
      </c>
      <c r="G371" s="69">
        <v>9.8027050585474296</v>
      </c>
      <c r="H371" s="70">
        <v>6.0142226615212409E-2</v>
      </c>
      <c r="I371" s="71">
        <f t="shared" si="12"/>
        <v>927172655.61521113</v>
      </c>
      <c r="J371" s="71">
        <f t="shared" si="13"/>
        <v>11589658.195190139</v>
      </c>
      <c r="K371" s="72">
        <v>2754920627.8395514</v>
      </c>
      <c r="L371" s="70">
        <v>9.440109090887308</v>
      </c>
      <c r="M371" s="71">
        <v>2616775688.0534263</v>
      </c>
      <c r="N371" s="71">
        <v>122566925.04200679</v>
      </c>
    </row>
    <row r="372" spans="1:14" x14ac:dyDescent="0.3">
      <c r="A372" s="101" t="s">
        <v>345</v>
      </c>
      <c r="B372" s="65" t="s">
        <v>531</v>
      </c>
      <c r="C372" s="66" t="s">
        <v>493</v>
      </c>
      <c r="D372" s="65" t="s">
        <v>494</v>
      </c>
      <c r="E372" s="67">
        <v>13</v>
      </c>
      <c r="F372" s="68">
        <v>9.8229725944955959</v>
      </c>
      <c r="G372" s="69">
        <v>9.8027050585474296</v>
      </c>
      <c r="H372" s="70">
        <v>6.0142226615212409E-2</v>
      </c>
      <c r="I372" s="71">
        <f t="shared" si="12"/>
        <v>927172655.61521113</v>
      </c>
      <c r="J372" s="71">
        <f t="shared" si="13"/>
        <v>11589658.195190139</v>
      </c>
      <c r="K372" s="72">
        <v>2574342152.5022016</v>
      </c>
      <c r="L372" s="70">
        <v>9.4106662679251887</v>
      </c>
      <c r="M372" s="71">
        <v>2616775688.0534263</v>
      </c>
      <c r="N372" s="71">
        <v>122566925.04200679</v>
      </c>
    </row>
    <row r="373" spans="1:14" x14ac:dyDescent="0.3">
      <c r="A373" s="101" t="s">
        <v>345</v>
      </c>
      <c r="B373" s="65" t="s">
        <v>532</v>
      </c>
      <c r="C373" s="66" t="s">
        <v>493</v>
      </c>
      <c r="D373" s="65" t="s">
        <v>494</v>
      </c>
      <c r="E373" s="67">
        <v>13</v>
      </c>
      <c r="F373" s="68">
        <v>9.8500952652463276</v>
      </c>
      <c r="G373" s="69">
        <v>9.8027050585474296</v>
      </c>
      <c r="H373" s="70">
        <v>6.0142226615212409E-2</v>
      </c>
      <c r="I373" s="71">
        <f t="shared" si="12"/>
        <v>927172655.61521113</v>
      </c>
      <c r="J373" s="71">
        <f t="shared" si="13"/>
        <v>11589658.195190139</v>
      </c>
      <c r="K373" s="72">
        <v>2521064283.8185253</v>
      </c>
      <c r="L373" s="70">
        <v>9.4015839197548754</v>
      </c>
      <c r="M373" s="71">
        <v>2616775688.0534263</v>
      </c>
      <c r="N373" s="71">
        <v>122566925.04200679</v>
      </c>
    </row>
    <row r="374" spans="1:14" x14ac:dyDescent="0.3">
      <c r="A374" s="101" t="s">
        <v>346</v>
      </c>
      <c r="B374" s="65" t="s">
        <v>533</v>
      </c>
      <c r="C374" s="66" t="s">
        <v>493</v>
      </c>
      <c r="D374" s="65" t="s">
        <v>494</v>
      </c>
      <c r="E374" s="67">
        <v>14</v>
      </c>
      <c r="F374" s="68">
        <v>8.5822919994869356</v>
      </c>
      <c r="G374" s="69">
        <v>8.5343860400082736</v>
      </c>
      <c r="H374" s="70">
        <v>0.32153469708438687</v>
      </c>
      <c r="I374" s="71">
        <f t="shared" si="12"/>
        <v>1882539854.9973936</v>
      </c>
      <c r="J374" s="71">
        <f t="shared" si="13"/>
        <v>23531748.187467419</v>
      </c>
      <c r="K374" s="72">
        <v>6700741876.6318474</v>
      </c>
      <c r="L374" s="70">
        <v>9.8261228885352914</v>
      </c>
      <c r="M374" s="71">
        <v>7098647240.481163</v>
      </c>
      <c r="N374" s="71">
        <v>1792235271.3198669</v>
      </c>
    </row>
    <row r="375" spans="1:14" x14ac:dyDescent="0.3">
      <c r="A375" s="101" t="s">
        <v>346</v>
      </c>
      <c r="B375" s="65" t="s">
        <v>534</v>
      </c>
      <c r="C375" s="66" t="s">
        <v>493</v>
      </c>
      <c r="D375" s="65" t="s">
        <v>494</v>
      </c>
      <c r="E375" s="67">
        <v>14</v>
      </c>
      <c r="F375" s="68">
        <v>8.1915861915153503</v>
      </c>
      <c r="G375" s="69">
        <v>8.5343860400082736</v>
      </c>
      <c r="H375" s="70">
        <v>0.32153469708438687</v>
      </c>
      <c r="I375" s="71">
        <f t="shared" si="12"/>
        <v>1882539854.9973936</v>
      </c>
      <c r="J375" s="71">
        <f t="shared" si="13"/>
        <v>23531748.187467419</v>
      </c>
      <c r="K375" s="72">
        <v>9056395180.1967773</v>
      </c>
      <c r="L375" s="70">
        <v>9.9569553649080547</v>
      </c>
      <c r="M375" s="71">
        <v>7098647240.481163</v>
      </c>
      <c r="N375" s="71">
        <v>1792235271.3198669</v>
      </c>
    </row>
    <row r="376" spans="1:14" x14ac:dyDescent="0.3">
      <c r="A376" s="101" t="s">
        <v>346</v>
      </c>
      <c r="B376" s="65" t="s">
        <v>535</v>
      </c>
      <c r="C376" s="66" t="s">
        <v>493</v>
      </c>
      <c r="D376" s="65" t="s">
        <v>494</v>
      </c>
      <c r="E376" s="67">
        <v>14</v>
      </c>
      <c r="F376" s="68">
        <v>8.8292799290225332</v>
      </c>
      <c r="G376" s="69">
        <v>8.5343860400082736</v>
      </c>
      <c r="H376" s="70">
        <v>0.32153469708438687</v>
      </c>
      <c r="I376" s="71">
        <f t="shared" si="12"/>
        <v>1882539854.9973936</v>
      </c>
      <c r="J376" s="71">
        <f t="shared" si="13"/>
        <v>23531748.187467419</v>
      </c>
      <c r="K376" s="72">
        <v>5538804664.6148653</v>
      </c>
      <c r="L376" s="70">
        <v>9.7434160492817696</v>
      </c>
      <c r="M376" s="71">
        <v>7098647240.481163</v>
      </c>
      <c r="N376" s="71">
        <v>1792235271.3198669</v>
      </c>
    </row>
    <row r="377" spans="1:14" x14ac:dyDescent="0.3">
      <c r="A377" s="84" t="s">
        <v>348</v>
      </c>
      <c r="B377" s="65" t="s">
        <v>536</v>
      </c>
      <c r="C377" s="66" t="s">
        <v>493</v>
      </c>
      <c r="D377" s="65" t="s">
        <v>494</v>
      </c>
      <c r="E377" s="67">
        <v>15</v>
      </c>
      <c r="F377" s="68">
        <v>9.2067348151201234</v>
      </c>
      <c r="G377" s="69">
        <v>8.8633779397680659</v>
      </c>
      <c r="H377" s="70">
        <v>0.29762022670894062</v>
      </c>
      <c r="I377" s="71">
        <f t="shared" si="12"/>
        <v>1566604756.6940031</v>
      </c>
      <c r="J377" s="71">
        <f t="shared" si="13"/>
        <v>19582559.458675038</v>
      </c>
      <c r="K377" s="72">
        <v>4140195045.8623505</v>
      </c>
      <c r="L377" s="70">
        <v>9.6170208013495007</v>
      </c>
      <c r="M377" s="71">
        <v>5486032831.4242754</v>
      </c>
      <c r="N377" s="71">
        <v>1167050804.8151562</v>
      </c>
    </row>
    <row r="378" spans="1:14" x14ac:dyDescent="0.3">
      <c r="A378" s="84" t="s">
        <v>348</v>
      </c>
      <c r="B378" s="65" t="s">
        <v>537</v>
      </c>
      <c r="C378" s="66" t="s">
        <v>493</v>
      </c>
      <c r="D378" s="65" t="s">
        <v>494</v>
      </c>
      <c r="E378" s="67">
        <v>15</v>
      </c>
      <c r="F378" s="68">
        <v>8.7042430844206606</v>
      </c>
      <c r="G378" s="69">
        <v>8.8633779397680659</v>
      </c>
      <c r="H378" s="70">
        <v>0.29762022670894062</v>
      </c>
      <c r="I378" s="71">
        <f t="shared" si="12"/>
        <v>1566604756.6940031</v>
      </c>
      <c r="J378" s="71">
        <f t="shared" si="13"/>
        <v>19582559.458675038</v>
      </c>
      <c r="K378" s="72">
        <v>6099386027.4072027</v>
      </c>
      <c r="L378" s="70">
        <v>9.7852861205305928</v>
      </c>
      <c r="M378" s="71">
        <v>5486032831.4242754</v>
      </c>
      <c r="N378" s="71">
        <v>1167050804.8151562</v>
      </c>
    </row>
    <row r="379" spans="1:14" x14ac:dyDescent="0.3">
      <c r="A379" s="84" t="s">
        <v>348</v>
      </c>
      <c r="B379" s="65" t="s">
        <v>538</v>
      </c>
      <c r="C379" s="66" t="s">
        <v>493</v>
      </c>
      <c r="D379" s="65" t="s">
        <v>494</v>
      </c>
      <c r="E379" s="67">
        <v>15</v>
      </c>
      <c r="F379" s="68">
        <v>8.6791559197634136</v>
      </c>
      <c r="G379" s="69">
        <v>8.8633779397680659</v>
      </c>
      <c r="H379" s="70">
        <v>0.29762022670894062</v>
      </c>
      <c r="I379" s="71">
        <f t="shared" si="12"/>
        <v>1566604756.6940031</v>
      </c>
      <c r="J379" s="71">
        <f t="shared" si="13"/>
        <v>19582559.458675038</v>
      </c>
      <c r="K379" s="72">
        <v>6218517421.0032721</v>
      </c>
      <c r="L379" s="70">
        <v>9.7936868553297991</v>
      </c>
      <c r="M379" s="71">
        <v>5486032831.4242754</v>
      </c>
      <c r="N379" s="71">
        <v>1167050804.8151562</v>
      </c>
    </row>
    <row r="380" spans="1:14" x14ac:dyDescent="0.3">
      <c r="A380" s="84" t="s">
        <v>349</v>
      </c>
      <c r="B380" s="65" t="s">
        <v>539</v>
      </c>
      <c r="C380" s="66" t="s">
        <v>493</v>
      </c>
      <c r="D380" s="65" t="s">
        <v>494</v>
      </c>
      <c r="E380" s="67">
        <v>16</v>
      </c>
      <c r="F380" s="68">
        <v>9.7704838618793666</v>
      </c>
      <c r="G380" s="69">
        <v>9.0034306304449192</v>
      </c>
      <c r="H380" s="70">
        <v>0.68055042631043194</v>
      </c>
      <c r="I380" s="71">
        <f t="shared" si="12"/>
        <v>1448754754.4680254</v>
      </c>
      <c r="J380" s="71">
        <f t="shared" si="13"/>
        <v>18109434.43085032</v>
      </c>
      <c r="K380" s="72">
        <v>2680666227.7266955</v>
      </c>
      <c r="L380" s="70">
        <v>9.4282427429346125</v>
      </c>
      <c r="M380" s="71">
        <v>5261269222.9862862</v>
      </c>
      <c r="N380" s="71">
        <v>2355406901.3188791</v>
      </c>
    </row>
    <row r="381" spans="1:14" x14ac:dyDescent="0.3">
      <c r="A381" s="84" t="s">
        <v>349</v>
      </c>
      <c r="B381" s="65" t="s">
        <v>540</v>
      </c>
      <c r="C381" s="66" t="s">
        <v>493</v>
      </c>
      <c r="D381" s="65" t="s">
        <v>494</v>
      </c>
      <c r="E381" s="67">
        <v>16</v>
      </c>
      <c r="F381" s="68">
        <v>8.7677921070840128</v>
      </c>
      <c r="G381" s="69">
        <v>9.0034306304449192</v>
      </c>
      <c r="H381" s="70">
        <v>0.68055042631043194</v>
      </c>
      <c r="I381" s="71">
        <f t="shared" si="12"/>
        <v>1448754754.4680254</v>
      </c>
      <c r="J381" s="71">
        <f t="shared" si="13"/>
        <v>18109434.43085032</v>
      </c>
      <c r="K381" s="72">
        <v>5807724092.3226376</v>
      </c>
      <c r="L381" s="70">
        <v>9.7640059761445137</v>
      </c>
      <c r="M381" s="71">
        <v>5261269222.9862862</v>
      </c>
      <c r="N381" s="71">
        <v>2355406901.3188791</v>
      </c>
    </row>
    <row r="382" spans="1:14" x14ac:dyDescent="0.3">
      <c r="A382" s="84" t="s">
        <v>349</v>
      </c>
      <c r="B382" s="65" t="s">
        <v>541</v>
      </c>
      <c r="C382" s="66" t="s">
        <v>493</v>
      </c>
      <c r="D382" s="65" t="s">
        <v>494</v>
      </c>
      <c r="E382" s="67">
        <v>16</v>
      </c>
      <c r="F382" s="68">
        <v>8.47201592237138</v>
      </c>
      <c r="G382" s="69">
        <v>9.0034306304449192</v>
      </c>
      <c r="H382" s="70">
        <v>0.68055042631043194</v>
      </c>
      <c r="I382" s="71">
        <f t="shared" si="12"/>
        <v>1448754754.4680254</v>
      </c>
      <c r="J382" s="71">
        <f t="shared" si="13"/>
        <v>18109434.43085032</v>
      </c>
      <c r="K382" s="72">
        <v>7295417348.9095259</v>
      </c>
      <c r="L382" s="70">
        <v>9.8630501416227379</v>
      </c>
      <c r="M382" s="71">
        <v>5261269222.9862862</v>
      </c>
      <c r="N382" s="71">
        <v>2355406901.3188791</v>
      </c>
    </row>
    <row r="383" spans="1:14" x14ac:dyDescent="0.3">
      <c r="A383" s="84" t="s">
        <v>351</v>
      </c>
      <c r="B383" s="65" t="s">
        <v>542</v>
      </c>
      <c r="C383" s="66" t="s">
        <v>493</v>
      </c>
      <c r="D383" s="65" t="s">
        <v>494</v>
      </c>
      <c r="E383" s="67">
        <v>17</v>
      </c>
      <c r="F383" s="68">
        <v>9.7143281233052292</v>
      </c>
      <c r="G383" s="69">
        <v>8.9803332858012421</v>
      </c>
      <c r="H383" s="70">
        <v>0.7582754790415962</v>
      </c>
      <c r="I383" s="71">
        <f t="shared" si="12"/>
        <v>1467561383.1168504</v>
      </c>
      <c r="J383" s="71">
        <f t="shared" si="13"/>
        <v>18344517.288960628</v>
      </c>
      <c r="K383" s="72">
        <v>2799285267.0013261</v>
      </c>
      <c r="L383" s="70">
        <v>9.4470471584060345</v>
      </c>
      <c r="M383" s="71">
        <v>5518077858.7856092</v>
      </c>
      <c r="N383" s="71">
        <v>3168978149.2261772</v>
      </c>
    </row>
    <row r="384" spans="1:14" x14ac:dyDescent="0.3">
      <c r="A384" s="84" t="s">
        <v>351</v>
      </c>
      <c r="B384" s="65" t="s">
        <v>543</v>
      </c>
      <c r="C384" s="66" t="s">
        <v>493</v>
      </c>
      <c r="D384" s="65" t="s">
        <v>494</v>
      </c>
      <c r="E384" s="67">
        <v>17</v>
      </c>
      <c r="F384" s="68">
        <v>8.199910679132639</v>
      </c>
      <c r="G384" s="69">
        <v>8.9803332858012421</v>
      </c>
      <c r="H384" s="70">
        <v>0.7582754790415962</v>
      </c>
      <c r="I384" s="71">
        <f t="shared" si="12"/>
        <v>1467561383.1168504</v>
      </c>
      <c r="J384" s="71">
        <f t="shared" si="13"/>
        <v>18344517.288960628</v>
      </c>
      <c r="K384" s="72">
        <v>8998452146.6468201</v>
      </c>
      <c r="L384" s="70">
        <v>9.9541678114412679</v>
      </c>
      <c r="M384" s="71">
        <v>5518077858.7856092</v>
      </c>
      <c r="N384" s="71">
        <v>3168978149.2261772</v>
      </c>
    </row>
    <row r="385" spans="1:14" x14ac:dyDescent="0.3">
      <c r="A385" s="84" t="s">
        <v>351</v>
      </c>
      <c r="B385" s="65" t="s">
        <v>544</v>
      </c>
      <c r="C385" s="66" t="s">
        <v>493</v>
      </c>
      <c r="D385" s="65" t="s">
        <v>494</v>
      </c>
      <c r="E385" s="67">
        <v>17</v>
      </c>
      <c r="F385" s="68">
        <v>9.0267610549658563</v>
      </c>
      <c r="G385" s="69">
        <v>8.9803332858012421</v>
      </c>
      <c r="H385" s="70">
        <v>0.7582754790415962</v>
      </c>
      <c r="I385" s="71">
        <f t="shared" si="12"/>
        <v>1467561383.1168504</v>
      </c>
      <c r="J385" s="71">
        <f t="shared" si="13"/>
        <v>18344517.288960628</v>
      </c>
      <c r="K385" s="72">
        <v>4756496162.708683</v>
      </c>
      <c r="L385" s="70">
        <v>9.6772871507169302</v>
      </c>
      <c r="M385" s="71">
        <v>5518077858.7856092</v>
      </c>
      <c r="N385" s="71">
        <v>3168978149.2261772</v>
      </c>
    </row>
    <row r="386" spans="1:14" x14ac:dyDescent="0.3">
      <c r="A386" s="101" t="s">
        <v>363</v>
      </c>
      <c r="B386" s="65" t="s">
        <v>545</v>
      </c>
      <c r="C386" s="66" t="s">
        <v>493</v>
      </c>
      <c r="D386" s="65" t="s">
        <v>494</v>
      </c>
      <c r="E386" s="67">
        <v>18</v>
      </c>
      <c r="F386" s="68">
        <v>9.9585031988685788</v>
      </c>
      <c r="G386" s="69">
        <v>10.401529394562459</v>
      </c>
      <c r="H386" s="70">
        <v>0.38370029252926463</v>
      </c>
      <c r="I386" s="71">
        <f t="shared" si="12"/>
        <v>663648418.03316057</v>
      </c>
      <c r="J386" s="71">
        <f t="shared" si="13"/>
        <v>8295605.2254145071</v>
      </c>
      <c r="K386" s="72">
        <v>861528468.75889909</v>
      </c>
      <c r="L386" s="70">
        <v>8.9352696330558015</v>
      </c>
      <c r="M386" s="71">
        <v>683042593.40871394</v>
      </c>
      <c r="N386" s="71">
        <v>154581085.15259752</v>
      </c>
    </row>
    <row r="387" spans="1:14" x14ac:dyDescent="0.3">
      <c r="A387" s="101" t="s">
        <v>363</v>
      </c>
      <c r="B387" s="65" t="s">
        <v>546</v>
      </c>
      <c r="C387" s="66" t="s">
        <v>493</v>
      </c>
      <c r="D387" s="65" t="s">
        <v>494</v>
      </c>
      <c r="E387" s="67">
        <v>18</v>
      </c>
      <c r="F387" s="68">
        <v>10.61837805956077</v>
      </c>
      <c r="G387" s="69">
        <v>10.401529394562459</v>
      </c>
      <c r="H387" s="70">
        <v>0.38370029252926463</v>
      </c>
      <c r="I387" s="71">
        <f t="shared" si="12"/>
        <v>663648418.03316057</v>
      </c>
      <c r="J387" s="71">
        <f t="shared" si="13"/>
        <v>8295605.2254145071</v>
      </c>
      <c r="K387" s="72">
        <v>595350820.55827045</v>
      </c>
      <c r="L387" s="70">
        <v>8.7747729565413</v>
      </c>
      <c r="M387" s="71">
        <v>683042593.40871394</v>
      </c>
      <c r="N387" s="71">
        <v>154581085.15259752</v>
      </c>
    </row>
    <row r="388" spans="1:14" x14ac:dyDescent="0.3">
      <c r="A388" s="101" t="s">
        <v>363</v>
      </c>
      <c r="B388" s="65" t="s">
        <v>547</v>
      </c>
      <c r="C388" s="66" t="s">
        <v>493</v>
      </c>
      <c r="D388" s="65" t="s">
        <v>494</v>
      </c>
      <c r="E388" s="67">
        <v>18</v>
      </c>
      <c r="F388" s="68">
        <v>10.627706925258027</v>
      </c>
      <c r="G388" s="69">
        <v>10.401529394562459</v>
      </c>
      <c r="H388" s="70">
        <v>0.38370029252926463</v>
      </c>
      <c r="I388" s="71">
        <f t="shared" si="12"/>
        <v>663648418.03316057</v>
      </c>
      <c r="J388" s="71">
        <f t="shared" si="13"/>
        <v>8295605.2254145071</v>
      </c>
      <c r="K388" s="72">
        <v>592248490.90897226</v>
      </c>
      <c r="L388" s="70">
        <v>8.7725039627831674</v>
      </c>
      <c r="M388" s="71">
        <v>683042593.40871394</v>
      </c>
      <c r="N388" s="71">
        <v>154581085.15259752</v>
      </c>
    </row>
    <row r="389" spans="1:14" x14ac:dyDescent="0.3">
      <c r="A389" s="101" t="s">
        <v>365</v>
      </c>
      <c r="B389" s="65" t="s">
        <v>549</v>
      </c>
      <c r="C389" s="66" t="s">
        <v>493</v>
      </c>
      <c r="D389" s="65" t="s">
        <v>494</v>
      </c>
      <c r="E389" s="67">
        <v>19</v>
      </c>
      <c r="F389" s="68">
        <v>8.8445278454901075</v>
      </c>
      <c r="G389" s="69">
        <v>8.1799168273568377</v>
      </c>
      <c r="H389" s="70">
        <v>0.59252460972897136</v>
      </c>
      <c r="I389" s="71">
        <f t="shared" si="12"/>
        <v>2294602654.7281194</v>
      </c>
      <c r="J389" s="71">
        <f t="shared" si="13"/>
        <v>28682533.184101492</v>
      </c>
      <c r="K389" s="72">
        <v>1607733080.2904358</v>
      </c>
      <c r="L389" s="70">
        <v>9.2062139477835476</v>
      </c>
      <c r="M389" s="71">
        <v>2414981465.3212719</v>
      </c>
      <c r="N389" s="71">
        <v>733404625.61244357</v>
      </c>
    </row>
    <row r="390" spans="1:14" x14ac:dyDescent="0.3">
      <c r="A390" s="101" t="s">
        <v>365</v>
      </c>
      <c r="B390" s="65" t="s">
        <v>550</v>
      </c>
      <c r="C390" s="66" t="s">
        <v>493</v>
      </c>
      <c r="D390" s="65" t="s">
        <v>494</v>
      </c>
      <c r="E390" s="67">
        <v>19</v>
      </c>
      <c r="F390" s="68">
        <v>7.9883399900893926</v>
      </c>
      <c r="G390" s="69">
        <v>8.1799168273568377</v>
      </c>
      <c r="H390" s="70">
        <v>0.59252460972897136</v>
      </c>
      <c r="I390" s="71">
        <f t="shared" si="12"/>
        <v>2294602654.7281194</v>
      </c>
      <c r="J390" s="71">
        <f t="shared" si="13"/>
        <v>28682533.184101492</v>
      </c>
      <c r="K390" s="72">
        <v>2596919215.945087</v>
      </c>
      <c r="L390" s="70">
        <v>9.414458439958544</v>
      </c>
      <c r="M390" s="71">
        <v>2414981465.3212719</v>
      </c>
      <c r="N390" s="71">
        <v>733404625.61244357</v>
      </c>
    </row>
    <row r="391" spans="1:14" x14ac:dyDescent="0.3">
      <c r="A391" s="101" t="s">
        <v>365</v>
      </c>
      <c r="B391" s="65" t="s">
        <v>551</v>
      </c>
      <c r="C391" s="66" t="s">
        <v>493</v>
      </c>
      <c r="D391" s="65" t="s">
        <v>494</v>
      </c>
      <c r="E391" s="67">
        <v>19</v>
      </c>
      <c r="F391" s="68">
        <v>7.7068826464910138</v>
      </c>
      <c r="G391" s="69">
        <v>8.1799168273568377</v>
      </c>
      <c r="H391" s="70">
        <v>0.59252460972897136</v>
      </c>
      <c r="I391" s="71">
        <f t="shared" si="12"/>
        <v>2294602654.7281194</v>
      </c>
      <c r="J391" s="71">
        <f t="shared" si="13"/>
        <v>28682533.184101492</v>
      </c>
      <c r="K391" s="72">
        <v>3040292099.7282925</v>
      </c>
      <c r="L391" s="70">
        <v>9.4829153109791431</v>
      </c>
      <c r="M391" s="71">
        <v>2414981465.3212719</v>
      </c>
      <c r="N391" s="71">
        <v>733404625.61244357</v>
      </c>
    </row>
    <row r="392" spans="1:14" x14ac:dyDescent="0.3">
      <c r="A392" s="101" t="s">
        <v>366</v>
      </c>
      <c r="B392" s="65" t="s">
        <v>553</v>
      </c>
      <c r="C392" s="66" t="s">
        <v>493</v>
      </c>
      <c r="D392" s="65" t="s">
        <v>494</v>
      </c>
      <c r="E392" s="67">
        <v>20</v>
      </c>
      <c r="F392" s="68">
        <v>8.0331380549414231</v>
      </c>
      <c r="G392" s="69">
        <v>7.557529129183215</v>
      </c>
      <c r="H392" s="70">
        <v>0.60228016766207282</v>
      </c>
      <c r="I392" s="71">
        <f t="shared" si="12"/>
        <v>3248212695.1399961</v>
      </c>
      <c r="J392" s="71">
        <f t="shared" si="13"/>
        <v>40602658.689249948</v>
      </c>
      <c r="K392" s="72">
        <v>2532576220.4451728</v>
      </c>
      <c r="L392" s="70">
        <v>9.4035625247610923</v>
      </c>
      <c r="M392" s="71">
        <v>3438430398.0861669</v>
      </c>
      <c r="N392" s="71">
        <v>1223395848.9291983</v>
      </c>
    </row>
    <row r="393" spans="1:14" x14ac:dyDescent="0.3">
      <c r="A393" s="101" t="s">
        <v>366</v>
      </c>
      <c r="B393" s="65" t="s">
        <v>554</v>
      </c>
      <c r="C393" s="66" t="s">
        <v>493</v>
      </c>
      <c r="D393" s="65" t="s">
        <v>494</v>
      </c>
      <c r="E393" s="67">
        <v>20</v>
      </c>
      <c r="F393" s="68">
        <v>6.8803062863250783</v>
      </c>
      <c r="G393" s="69">
        <v>7.557529129183215</v>
      </c>
      <c r="H393" s="70">
        <v>0.60228016766207282</v>
      </c>
      <c r="I393" s="71">
        <f t="shared" si="12"/>
        <v>3248212695.1399961</v>
      </c>
      <c r="J393" s="71">
        <f t="shared" si="13"/>
        <v>40602658.689249948</v>
      </c>
      <c r="K393" s="72">
        <v>4830116540.0267725</v>
      </c>
      <c r="L393" s="70">
        <v>9.6839576094430146</v>
      </c>
      <c r="M393" s="71">
        <v>3438430398.0861669</v>
      </c>
      <c r="N393" s="71">
        <v>1223395848.9291983</v>
      </c>
    </row>
    <row r="394" spans="1:14" x14ac:dyDescent="0.3">
      <c r="A394" s="101" t="s">
        <v>366</v>
      </c>
      <c r="B394" s="65" t="s">
        <v>555</v>
      </c>
      <c r="C394" s="66" t="s">
        <v>493</v>
      </c>
      <c r="D394" s="65" t="s">
        <v>494</v>
      </c>
      <c r="E394" s="67">
        <v>20</v>
      </c>
      <c r="F394" s="68">
        <v>7.7591430462831417</v>
      </c>
      <c r="G394" s="69">
        <v>7.557529129183215</v>
      </c>
      <c r="H394" s="70">
        <v>0.60228016766207282</v>
      </c>
      <c r="I394" s="71">
        <f t="shared" si="12"/>
        <v>3248212695.1399961</v>
      </c>
      <c r="J394" s="71">
        <f t="shared" si="13"/>
        <v>40602658.689249948</v>
      </c>
      <c r="K394" s="72">
        <v>2952598433.7865567</v>
      </c>
      <c r="L394" s="70">
        <v>9.4702043850451592</v>
      </c>
      <c r="M394" s="71">
        <v>3438430398.0861669</v>
      </c>
      <c r="N394" s="71">
        <v>1223395848.9291983</v>
      </c>
    </row>
    <row r="395" spans="1:14" x14ac:dyDescent="0.3">
      <c r="A395" s="101" t="s">
        <v>367</v>
      </c>
      <c r="B395" s="65" t="s">
        <v>556</v>
      </c>
      <c r="C395" s="66" t="s">
        <v>493</v>
      </c>
      <c r="D395" s="65" t="s">
        <v>494</v>
      </c>
      <c r="E395" s="67">
        <v>21</v>
      </c>
      <c r="F395" s="68">
        <v>8.8362781226294072</v>
      </c>
      <c r="G395" s="69">
        <v>8.3568544858054583</v>
      </c>
      <c r="H395" s="70">
        <v>0.4231415557380549</v>
      </c>
      <c r="I395" s="71">
        <f t="shared" si="12"/>
        <v>2078728877.0867617</v>
      </c>
      <c r="J395" s="71">
        <f t="shared" si="13"/>
        <v>25984110.96358452</v>
      </c>
      <c r="K395" s="72">
        <v>5508998081.1544638</v>
      </c>
      <c r="L395" s="70">
        <v>9.7410726211037311</v>
      </c>
      <c r="M395" s="71">
        <v>8243293640.1667433</v>
      </c>
      <c r="N395" s="71">
        <v>2443809842.9610801</v>
      </c>
    </row>
    <row r="396" spans="1:14" x14ac:dyDescent="0.3">
      <c r="A396" s="101" t="s">
        <v>367</v>
      </c>
      <c r="B396" s="65" t="s">
        <v>557</v>
      </c>
      <c r="C396" s="66" t="s">
        <v>493</v>
      </c>
      <c r="D396" s="65" t="s">
        <v>494</v>
      </c>
      <c r="E396" s="67">
        <v>21</v>
      </c>
      <c r="F396" s="68">
        <v>8.19877298365709</v>
      </c>
      <c r="G396" s="69">
        <v>8.3568544858054583</v>
      </c>
      <c r="H396" s="70">
        <v>0.4231415557380549</v>
      </c>
      <c r="I396" s="71">
        <f t="shared" si="12"/>
        <v>2078728877.0867617</v>
      </c>
      <c r="J396" s="71">
        <f t="shared" si="13"/>
        <v>25984110.96358452</v>
      </c>
      <c r="K396" s="72">
        <v>9006349211.8703384</v>
      </c>
      <c r="L396" s="70">
        <v>9.9545487822724859</v>
      </c>
      <c r="M396" s="71">
        <v>8243293640.1667433</v>
      </c>
      <c r="N396" s="71">
        <v>2443809842.9610801</v>
      </c>
    </row>
    <row r="397" spans="1:14" x14ac:dyDescent="0.3">
      <c r="A397" s="101" t="s">
        <v>367</v>
      </c>
      <c r="B397" s="65" t="s">
        <v>558</v>
      </c>
      <c r="C397" s="66" t="s">
        <v>493</v>
      </c>
      <c r="D397" s="65" t="s">
        <v>494</v>
      </c>
      <c r="E397" s="67">
        <v>21</v>
      </c>
      <c r="F397" s="68">
        <v>8.0355123511298814</v>
      </c>
      <c r="G397" s="69">
        <v>8.3568544858054583</v>
      </c>
      <c r="H397" s="70">
        <v>0.4231415557380549</v>
      </c>
      <c r="I397" s="71">
        <f t="shared" si="12"/>
        <v>2078728877.0867617</v>
      </c>
      <c r="J397" s="71">
        <f t="shared" si="13"/>
        <v>25984110.96358452</v>
      </c>
      <c r="K397" s="72">
        <v>10214533627.475428</v>
      </c>
      <c r="L397" s="70">
        <v>10.009218542516416</v>
      </c>
      <c r="M397" s="71">
        <v>8243293640.1667433</v>
      </c>
      <c r="N397" s="71">
        <v>2443809842.9610801</v>
      </c>
    </row>
    <row r="398" spans="1:14" x14ac:dyDescent="0.3">
      <c r="A398" s="101" t="s">
        <v>368</v>
      </c>
      <c r="B398" s="65" t="s">
        <v>559</v>
      </c>
      <c r="C398" s="66" t="s">
        <v>493</v>
      </c>
      <c r="D398" s="65" t="s">
        <v>494</v>
      </c>
      <c r="E398" s="67">
        <v>22</v>
      </c>
      <c r="F398" s="68">
        <v>10.485491865636257</v>
      </c>
      <c r="G398" s="69">
        <v>9.9096522682646011</v>
      </c>
      <c r="H398" s="70">
        <v>0.85567165470670759</v>
      </c>
      <c r="I398" s="71">
        <f t="shared" si="12"/>
        <v>873422851.49655652</v>
      </c>
      <c r="J398" s="71">
        <f t="shared" si="13"/>
        <v>10917785.643706957</v>
      </c>
      <c r="K398" s="72">
        <v>1544592165.7805316</v>
      </c>
      <c r="L398" s="70">
        <v>9.1888138277528295</v>
      </c>
      <c r="M398" s="71">
        <v>2814184284.5116754</v>
      </c>
      <c r="N398" s="71">
        <v>2016339501.5488107</v>
      </c>
    </row>
    <row r="399" spans="1:14" x14ac:dyDescent="0.3">
      <c r="A399" s="101" t="s">
        <v>368</v>
      </c>
      <c r="B399" s="65" t="s">
        <v>560</v>
      </c>
      <c r="C399" s="66" t="s">
        <v>493</v>
      </c>
      <c r="D399" s="65" t="s">
        <v>494</v>
      </c>
      <c r="E399" s="67">
        <v>22</v>
      </c>
      <c r="F399" s="68">
        <v>10.317060125610555</v>
      </c>
      <c r="G399" s="69">
        <v>9.9096522682646011</v>
      </c>
      <c r="H399" s="70">
        <v>0.85567165470670759</v>
      </c>
      <c r="I399" s="71">
        <f t="shared" si="12"/>
        <v>873422851.49655652</v>
      </c>
      <c r="J399" s="71">
        <f t="shared" si="13"/>
        <v>10917785.643706957</v>
      </c>
      <c r="K399" s="72">
        <v>1758794888.2103455</v>
      </c>
      <c r="L399" s="70">
        <v>9.2452151947090595</v>
      </c>
      <c r="M399" s="71">
        <v>2814184284.5116754</v>
      </c>
      <c r="N399" s="71">
        <v>2016339501.5488107</v>
      </c>
    </row>
    <row r="400" spans="1:14" x14ac:dyDescent="0.3">
      <c r="A400" s="101" t="s">
        <v>368</v>
      </c>
      <c r="B400" s="65" t="s">
        <v>561</v>
      </c>
      <c r="C400" s="66" t="s">
        <v>493</v>
      </c>
      <c r="D400" s="65" t="s">
        <v>494</v>
      </c>
      <c r="E400" s="67">
        <v>22</v>
      </c>
      <c r="F400" s="68">
        <v>8.9264048135469913</v>
      </c>
      <c r="G400" s="69">
        <v>9.9096522682646011</v>
      </c>
      <c r="H400" s="70">
        <v>0.85567165470670759</v>
      </c>
      <c r="I400" s="71">
        <f t="shared" ref="I400:I412" si="14">2^(37.68542-0.80561*G400)</f>
        <v>873422851.49655652</v>
      </c>
      <c r="J400" s="71">
        <f t="shared" ref="J400:J412" si="15">I400/80</f>
        <v>10917785.643706957</v>
      </c>
      <c r="K400" s="72">
        <v>5139165799.5441484</v>
      </c>
      <c r="L400" s="70">
        <v>9.7108926291009325</v>
      </c>
      <c r="M400" s="71">
        <v>2814184284.5116754</v>
      </c>
      <c r="N400" s="71">
        <v>2016339501.5488107</v>
      </c>
    </row>
    <row r="401" spans="1:14" x14ac:dyDescent="0.3">
      <c r="A401" s="101" t="s">
        <v>370</v>
      </c>
      <c r="B401" s="65" t="s">
        <v>563</v>
      </c>
      <c r="C401" s="66" t="s">
        <v>493</v>
      </c>
      <c r="D401" s="65" t="s">
        <v>494</v>
      </c>
      <c r="E401" s="67">
        <v>23</v>
      </c>
      <c r="F401" s="68">
        <v>9.2032538863302076</v>
      </c>
      <c r="G401" s="69">
        <v>8.9436801097390397</v>
      </c>
      <c r="H401" s="70">
        <v>0.24669583082094565</v>
      </c>
      <c r="I401" s="71">
        <f t="shared" si="14"/>
        <v>1497907994.9798295</v>
      </c>
      <c r="J401" s="71">
        <f t="shared" si="15"/>
        <v>18723849.937247869</v>
      </c>
      <c r="K401" s="72">
        <v>4151322101.740201</v>
      </c>
      <c r="L401" s="70">
        <v>9.6181864316635863</v>
      </c>
      <c r="M401" s="71">
        <v>5131853326.033412</v>
      </c>
      <c r="N401" s="71">
        <v>956196270.61723709</v>
      </c>
    </row>
    <row r="402" spans="1:14" x14ac:dyDescent="0.3">
      <c r="A402" s="101" t="s">
        <v>370</v>
      </c>
      <c r="B402" s="65" t="s">
        <v>564</v>
      </c>
      <c r="C402" s="66" t="s">
        <v>493</v>
      </c>
      <c r="D402" s="65" t="s">
        <v>494</v>
      </c>
      <c r="E402" s="67">
        <v>23</v>
      </c>
      <c r="F402" s="68">
        <v>8.9155048537701038</v>
      </c>
      <c r="G402" s="69">
        <v>8.9436801097390397</v>
      </c>
      <c r="H402" s="70">
        <v>0.24669583082094565</v>
      </c>
      <c r="I402" s="71">
        <f t="shared" si="14"/>
        <v>1497907994.9798295</v>
      </c>
      <c r="J402" s="71">
        <f t="shared" si="15"/>
        <v>18723849.937247869</v>
      </c>
      <c r="K402" s="72">
        <v>5182539370.2041445</v>
      </c>
      <c r="L402" s="70">
        <v>9.7145426099839334</v>
      </c>
      <c r="M402" s="71">
        <v>5131853326.033412</v>
      </c>
      <c r="N402" s="71">
        <v>956196270.61723709</v>
      </c>
    </row>
    <row r="403" spans="1:14" x14ac:dyDescent="0.3">
      <c r="A403" s="101" t="s">
        <v>370</v>
      </c>
      <c r="B403" s="65" t="s">
        <v>565</v>
      </c>
      <c r="C403" s="66" t="s">
        <v>493</v>
      </c>
      <c r="D403" s="65" t="s">
        <v>494</v>
      </c>
      <c r="E403" s="67">
        <v>23</v>
      </c>
      <c r="F403" s="68">
        <v>8.7122815891168095</v>
      </c>
      <c r="G403" s="69">
        <v>8.9436801097390397</v>
      </c>
      <c r="H403" s="70">
        <v>0.24669583082094565</v>
      </c>
      <c r="I403" s="71">
        <f t="shared" si="14"/>
        <v>1497907994.9798295</v>
      </c>
      <c r="J403" s="71">
        <f t="shared" si="15"/>
        <v>18723849.937247869</v>
      </c>
      <c r="K403" s="72">
        <v>6061698506.1558905</v>
      </c>
      <c r="L403" s="70">
        <v>9.7825943318387605</v>
      </c>
      <c r="M403" s="71">
        <v>5131853326.033412</v>
      </c>
      <c r="N403" s="71">
        <v>956196270.61723709</v>
      </c>
    </row>
    <row r="404" spans="1:14" x14ac:dyDescent="0.3">
      <c r="A404" s="101" t="s">
        <v>630</v>
      </c>
      <c r="B404" s="65" t="s">
        <v>566</v>
      </c>
      <c r="C404" s="66" t="s">
        <v>493</v>
      </c>
      <c r="D404" s="65" t="s">
        <v>494</v>
      </c>
      <c r="E404" s="67">
        <v>24</v>
      </c>
      <c r="F404" s="68">
        <v>8.2347500483109908</v>
      </c>
      <c r="G404" s="69">
        <v>7.9311853666929286</v>
      </c>
      <c r="H404" s="70">
        <v>0.26296072847825497</v>
      </c>
      <c r="I404" s="71">
        <f t="shared" si="14"/>
        <v>2636501655.7627568</v>
      </c>
      <c r="J404" s="71">
        <f t="shared" si="15"/>
        <v>32956270.69703446</v>
      </c>
      <c r="K404" s="72">
        <v>8759946125.5616226</v>
      </c>
      <c r="L404" s="70">
        <v>9.9425014352270704</v>
      </c>
      <c r="M404" s="71">
        <v>11216445620.39698</v>
      </c>
      <c r="N404" s="71">
        <v>2128141894.7191572</v>
      </c>
    </row>
    <row r="405" spans="1:14" x14ac:dyDescent="0.3">
      <c r="A405" s="101" t="s">
        <v>630</v>
      </c>
      <c r="B405" s="65" t="s">
        <v>567</v>
      </c>
      <c r="C405" s="66" t="s">
        <v>493</v>
      </c>
      <c r="D405" s="65" t="s">
        <v>494</v>
      </c>
      <c r="E405" s="67">
        <v>24</v>
      </c>
      <c r="F405" s="68">
        <v>7.7852943565831376</v>
      </c>
      <c r="G405" s="69">
        <v>7.9311853666929286</v>
      </c>
      <c r="H405" s="70">
        <v>0.26296072847825497</v>
      </c>
      <c r="I405" s="71">
        <f t="shared" si="14"/>
        <v>2636501655.7627568</v>
      </c>
      <c r="J405" s="71">
        <f t="shared" si="15"/>
        <v>32956270.69703446</v>
      </c>
      <c r="K405" s="72">
        <v>12388165747.578302</v>
      </c>
      <c r="L405" s="70">
        <v>10.093007007370662</v>
      </c>
      <c r="M405" s="71">
        <v>11216445620.39698</v>
      </c>
      <c r="N405" s="71">
        <v>2128141894.7191572</v>
      </c>
    </row>
    <row r="406" spans="1:14" x14ac:dyDescent="0.3">
      <c r="A406" s="101" t="s">
        <v>631</v>
      </c>
      <c r="B406" s="65" t="s">
        <v>568</v>
      </c>
      <c r="C406" s="66" t="s">
        <v>493</v>
      </c>
      <c r="D406" s="65" t="s">
        <v>494</v>
      </c>
      <c r="E406" s="67">
        <v>24</v>
      </c>
      <c r="F406" s="68">
        <v>7.7735116951846566</v>
      </c>
      <c r="G406" s="69">
        <v>7.9311853666929286</v>
      </c>
      <c r="H406" s="70">
        <v>0.26296072847825497</v>
      </c>
      <c r="I406" s="71">
        <f t="shared" si="14"/>
        <v>2636501655.7627568</v>
      </c>
      <c r="J406" s="71">
        <f t="shared" si="15"/>
        <v>32956270.69703446</v>
      </c>
      <c r="K406" s="72">
        <v>12501224988.051018</v>
      </c>
      <c r="L406" s="70">
        <v>10.096952571366828</v>
      </c>
      <c r="M406" s="71">
        <v>11216445620.39698</v>
      </c>
      <c r="N406" s="71">
        <v>2128141894.7191572</v>
      </c>
    </row>
    <row r="407" spans="1:14" x14ac:dyDescent="0.3">
      <c r="A407" s="101" t="s">
        <v>632</v>
      </c>
      <c r="B407" s="65" t="s">
        <v>569</v>
      </c>
      <c r="C407" s="66" t="s">
        <v>493</v>
      </c>
      <c r="D407" s="65" t="s">
        <v>494</v>
      </c>
      <c r="E407" s="67">
        <v>25</v>
      </c>
      <c r="F407" s="68">
        <v>7.7487111975999019</v>
      </c>
      <c r="G407" s="69">
        <v>7.2269943399284955</v>
      </c>
      <c r="H407" s="70">
        <v>0.73114476475855827</v>
      </c>
      <c r="I407" s="71">
        <f t="shared" si="14"/>
        <v>3906639782.5004001</v>
      </c>
      <c r="J407" s="71">
        <f t="shared" si="15"/>
        <v>48832997.281254999</v>
      </c>
      <c r="K407" s="72">
        <v>12742578340.886097</v>
      </c>
      <c r="L407" s="70">
        <v>10.10525731229488</v>
      </c>
      <c r="M407" s="71">
        <v>21330003655.427628</v>
      </c>
      <c r="N407" s="71">
        <v>13003949547.766464</v>
      </c>
    </row>
    <row r="408" spans="1:14" x14ac:dyDescent="0.3">
      <c r="A408" s="101" t="s">
        <v>633</v>
      </c>
      <c r="B408" s="65" t="s">
        <v>570</v>
      </c>
      <c r="C408" s="66" t="s">
        <v>493</v>
      </c>
      <c r="D408" s="65" t="s">
        <v>494</v>
      </c>
      <c r="E408" s="67">
        <v>25</v>
      </c>
      <c r="F408" s="68">
        <v>7.5409674580262847</v>
      </c>
      <c r="G408" s="69">
        <v>7.2269943399284955</v>
      </c>
      <c r="H408" s="70">
        <v>0.73114476475855827</v>
      </c>
      <c r="I408" s="71">
        <f t="shared" si="14"/>
        <v>3906639782.5004001</v>
      </c>
      <c r="J408" s="71">
        <f t="shared" si="15"/>
        <v>48832997.281254999</v>
      </c>
      <c r="K408" s="72">
        <v>14956251820.550596</v>
      </c>
      <c r="L408" s="70">
        <v>10.174822768822036</v>
      </c>
      <c r="M408" s="71">
        <v>21330003655.427628</v>
      </c>
      <c r="N408" s="71">
        <v>13003949547.766464</v>
      </c>
    </row>
    <row r="409" spans="1:14" x14ac:dyDescent="0.3">
      <c r="A409" s="101" t="s">
        <v>632</v>
      </c>
      <c r="B409" s="65" t="s">
        <v>571</v>
      </c>
      <c r="C409" s="66" t="s">
        <v>493</v>
      </c>
      <c r="D409" s="65" t="s">
        <v>494</v>
      </c>
      <c r="E409" s="67">
        <v>25</v>
      </c>
      <c r="F409" s="68">
        <v>6.391304364159299</v>
      </c>
      <c r="G409" s="69">
        <v>7.2269943399284955</v>
      </c>
      <c r="H409" s="70">
        <v>0.73114476475855827</v>
      </c>
      <c r="I409" s="71">
        <f t="shared" si="14"/>
        <v>3906639782.5004001</v>
      </c>
      <c r="J409" s="71">
        <f t="shared" si="15"/>
        <v>48832997.281254999</v>
      </c>
      <c r="K409" s="72">
        <v>36291180804.846191</v>
      </c>
      <c r="L409" s="70">
        <v>10.559801099054402</v>
      </c>
      <c r="M409" s="71">
        <v>21330003655.427628</v>
      </c>
      <c r="N409" s="71">
        <v>13003949547.766464</v>
      </c>
    </row>
    <row r="410" spans="1:14" x14ac:dyDescent="0.3">
      <c r="A410" s="101" t="s">
        <v>372</v>
      </c>
      <c r="B410" s="65" t="s">
        <v>572</v>
      </c>
      <c r="C410" s="66" t="s">
        <v>493</v>
      </c>
      <c r="D410" s="65" t="s">
        <v>494</v>
      </c>
      <c r="E410" s="67">
        <v>26</v>
      </c>
      <c r="F410" s="68">
        <v>10.523420638973038</v>
      </c>
      <c r="G410" s="69">
        <v>10.624504991945264</v>
      </c>
      <c r="H410" s="70">
        <v>0.14364331121618074</v>
      </c>
      <c r="I410" s="71">
        <f t="shared" si="14"/>
        <v>585954147.52937651</v>
      </c>
      <c r="J410" s="71">
        <f t="shared" si="15"/>
        <v>7324426.8441172065</v>
      </c>
      <c r="K410" s="72">
        <v>1500074843.3821771</v>
      </c>
      <c r="L410" s="70">
        <v>9.176112927893687</v>
      </c>
      <c r="M410" s="71">
        <v>1393165797.2513359</v>
      </c>
      <c r="N410" s="71">
        <v>149468506.44314712</v>
      </c>
    </row>
    <row r="411" spans="1:14" x14ac:dyDescent="0.3">
      <c r="A411" s="101" t="s">
        <v>372</v>
      </c>
      <c r="B411" s="65" t="s">
        <v>573</v>
      </c>
      <c r="C411" s="66" t="s">
        <v>493</v>
      </c>
      <c r="D411" s="65" t="s">
        <v>494</v>
      </c>
      <c r="E411" s="67">
        <v>26</v>
      </c>
      <c r="F411" s="68">
        <v>10.561161848722081</v>
      </c>
      <c r="G411" s="69">
        <v>10.624504991945264</v>
      </c>
      <c r="H411" s="70">
        <v>0.14364331121618074</v>
      </c>
      <c r="I411" s="71">
        <f t="shared" si="14"/>
        <v>585954147.52937651</v>
      </c>
      <c r="J411" s="71">
        <f t="shared" si="15"/>
        <v>7324426.8441172065</v>
      </c>
      <c r="K411" s="72">
        <v>1457051277.2108443</v>
      </c>
      <c r="L411" s="70">
        <v>9.1634748359277491</v>
      </c>
      <c r="M411" s="71">
        <v>1393165797.2513359</v>
      </c>
      <c r="N411" s="71">
        <v>149468506.44314712</v>
      </c>
    </row>
    <row r="412" spans="1:14" x14ac:dyDescent="0.3">
      <c r="A412" s="101" t="s">
        <v>372</v>
      </c>
      <c r="B412" s="65" t="s">
        <v>574</v>
      </c>
      <c r="C412" s="66" t="s">
        <v>493</v>
      </c>
      <c r="D412" s="65" t="s">
        <v>494</v>
      </c>
      <c r="E412" s="67">
        <v>26</v>
      </c>
      <c r="F412" s="68">
        <v>10.788932488140672</v>
      </c>
      <c r="G412" s="69">
        <v>10.624504991945264</v>
      </c>
      <c r="H412" s="70">
        <v>0.14364331121618074</v>
      </c>
      <c r="I412" s="71">
        <f t="shared" si="14"/>
        <v>585954147.52937651</v>
      </c>
      <c r="J412" s="71">
        <f t="shared" si="15"/>
        <v>7324426.8441172065</v>
      </c>
      <c r="K412" s="72">
        <v>1222371271.1609862</v>
      </c>
      <c r="L412" s="70">
        <v>9.087203134324815</v>
      </c>
      <c r="M412" s="71">
        <v>1393165797.2513359</v>
      </c>
      <c r="N412" s="71">
        <v>149468506.44314712</v>
      </c>
    </row>
    <row r="413" spans="1:14" x14ac:dyDescent="0.3">
      <c r="A413" s="73" t="s">
        <v>614</v>
      </c>
      <c r="B413" s="74" t="s">
        <v>576</v>
      </c>
      <c r="C413" s="75" t="s">
        <v>493</v>
      </c>
      <c r="D413" s="74" t="s">
        <v>577</v>
      </c>
      <c r="E413" s="76">
        <v>5</v>
      </c>
      <c r="F413" s="77">
        <v>10.116498487739202</v>
      </c>
      <c r="G413" s="78">
        <v>10.062050993595546</v>
      </c>
      <c r="H413" s="79">
        <v>7.858388916212615E-2</v>
      </c>
      <c r="I413" s="82"/>
      <c r="J413" s="80">
        <v>821000000</v>
      </c>
      <c r="K413" s="81">
        <v>821000000</v>
      </c>
      <c r="L413" s="79">
        <v>8.9143431571194416</v>
      </c>
      <c r="M413" s="82">
        <v>821000000</v>
      </c>
      <c r="N413" s="82">
        <v>0</v>
      </c>
    </row>
    <row r="414" spans="1:14" x14ac:dyDescent="0.3">
      <c r="A414" s="73" t="s">
        <v>614</v>
      </c>
      <c r="B414" s="74" t="s">
        <v>579</v>
      </c>
      <c r="C414" s="75" t="s">
        <v>493</v>
      </c>
      <c r="D414" s="74" t="s">
        <v>577</v>
      </c>
      <c r="E414" s="76">
        <v>5</v>
      </c>
      <c r="F414" s="77">
        <v>10.097692423068075</v>
      </c>
      <c r="G414" s="78">
        <v>10.062050993595546</v>
      </c>
      <c r="H414" s="79">
        <v>7.858388916212615E-2</v>
      </c>
      <c r="I414" s="82"/>
      <c r="J414" s="80">
        <v>821000000</v>
      </c>
      <c r="K414" s="81">
        <v>821000000</v>
      </c>
      <c r="L414" s="79">
        <v>8.9143431571194416</v>
      </c>
      <c r="M414" s="82">
        <v>821000000</v>
      </c>
      <c r="N414" s="82">
        <v>0</v>
      </c>
    </row>
    <row r="415" spans="1:14" x14ac:dyDescent="0.3">
      <c r="A415" s="73" t="s">
        <v>614</v>
      </c>
      <c r="B415" s="74" t="s">
        <v>580</v>
      </c>
      <c r="C415" s="75" t="s">
        <v>493</v>
      </c>
      <c r="D415" s="74" t="s">
        <v>577</v>
      </c>
      <c r="E415" s="76">
        <v>5</v>
      </c>
      <c r="F415" s="77">
        <v>9.9719620699793659</v>
      </c>
      <c r="G415" s="78">
        <v>10.062050993595546</v>
      </c>
      <c r="H415" s="79">
        <v>7.858388916212615E-2</v>
      </c>
      <c r="I415" s="82"/>
      <c r="J415" s="80">
        <v>821000000</v>
      </c>
      <c r="K415" s="81">
        <v>821000000</v>
      </c>
      <c r="L415" s="79">
        <v>8.9143431571194416</v>
      </c>
      <c r="M415" s="82">
        <v>821000000</v>
      </c>
      <c r="N415" s="82">
        <v>0</v>
      </c>
    </row>
    <row r="416" spans="1:14" x14ac:dyDescent="0.3">
      <c r="A416" s="73" t="s">
        <v>615</v>
      </c>
      <c r="B416" s="74" t="s">
        <v>582</v>
      </c>
      <c r="C416" s="75" t="s">
        <v>493</v>
      </c>
      <c r="D416" s="74" t="s">
        <v>577</v>
      </c>
      <c r="E416" s="76">
        <v>4</v>
      </c>
      <c r="F416" s="77">
        <v>13.85610345954529</v>
      </c>
      <c r="G416" s="78">
        <v>13.989358623689817</v>
      </c>
      <c r="H416" s="79">
        <v>0.15130678825654517</v>
      </c>
      <c r="I416" s="82"/>
      <c r="J416" s="80">
        <v>82100000</v>
      </c>
      <c r="K416" s="81">
        <v>82100000</v>
      </c>
      <c r="L416" s="79">
        <v>7.9143431571194407</v>
      </c>
      <c r="M416" s="82">
        <v>82100000</v>
      </c>
      <c r="N416" s="82">
        <v>0</v>
      </c>
    </row>
    <row r="417" spans="1:14" x14ac:dyDescent="0.3">
      <c r="A417" s="73" t="s">
        <v>615</v>
      </c>
      <c r="B417" s="74" t="s">
        <v>583</v>
      </c>
      <c r="C417" s="75" t="s">
        <v>493</v>
      </c>
      <c r="D417" s="74" t="s">
        <v>577</v>
      </c>
      <c r="E417" s="76">
        <v>4</v>
      </c>
      <c r="F417" s="77">
        <v>13.958128962319799</v>
      </c>
      <c r="G417" s="78">
        <v>13.989358623689817</v>
      </c>
      <c r="H417" s="79">
        <v>0.15130678825654517</v>
      </c>
      <c r="I417" s="82"/>
      <c r="J417" s="80">
        <v>82100000</v>
      </c>
      <c r="K417" s="81">
        <v>82100000</v>
      </c>
      <c r="L417" s="79">
        <v>7.9143431571194407</v>
      </c>
      <c r="M417" s="82">
        <v>82100000</v>
      </c>
      <c r="N417" s="82">
        <v>0</v>
      </c>
    </row>
    <row r="418" spans="1:14" x14ac:dyDescent="0.3">
      <c r="A418" s="73" t="s">
        <v>615</v>
      </c>
      <c r="B418" s="74" t="s">
        <v>584</v>
      </c>
      <c r="C418" s="75" t="s">
        <v>493</v>
      </c>
      <c r="D418" s="74" t="s">
        <v>577</v>
      </c>
      <c r="E418" s="76">
        <v>4</v>
      </c>
      <c r="F418" s="77">
        <v>14.153843449204365</v>
      </c>
      <c r="G418" s="78">
        <v>13.989358623689817</v>
      </c>
      <c r="H418" s="79">
        <v>0.15130678825654517</v>
      </c>
      <c r="I418" s="82"/>
      <c r="J418" s="80">
        <v>82100000</v>
      </c>
      <c r="K418" s="81">
        <v>82100000</v>
      </c>
      <c r="L418" s="79">
        <v>7.9143431571194407</v>
      </c>
      <c r="M418" s="82">
        <v>82100000</v>
      </c>
      <c r="N418" s="82">
        <v>0</v>
      </c>
    </row>
    <row r="419" spans="1:14" x14ac:dyDescent="0.3">
      <c r="A419" s="73" t="s">
        <v>616</v>
      </c>
      <c r="B419" s="74" t="s">
        <v>586</v>
      </c>
      <c r="C419" s="75" t="s">
        <v>493</v>
      </c>
      <c r="D419" s="74" t="s">
        <v>577</v>
      </c>
      <c r="E419" s="76">
        <v>3</v>
      </c>
      <c r="F419" s="77">
        <v>18.405712166348508</v>
      </c>
      <c r="G419" s="78">
        <v>18.278088207710002</v>
      </c>
      <c r="H419" s="79">
        <v>0.20966194810808642</v>
      </c>
      <c r="I419" s="82"/>
      <c r="J419" s="80">
        <v>8210000</v>
      </c>
      <c r="K419" s="81">
        <v>8210000</v>
      </c>
      <c r="L419" s="79">
        <v>6.9143431571194407</v>
      </c>
      <c r="M419" s="82">
        <v>8210000</v>
      </c>
      <c r="N419" s="82">
        <v>0</v>
      </c>
    </row>
    <row r="420" spans="1:14" x14ac:dyDescent="0.3">
      <c r="A420" s="73" t="s">
        <v>616</v>
      </c>
      <c r="B420" s="74" t="s">
        <v>588</v>
      </c>
      <c r="C420" s="75" t="s">
        <v>493</v>
      </c>
      <c r="D420" s="74" t="s">
        <v>577</v>
      </c>
      <c r="E420" s="76">
        <v>3</v>
      </c>
      <c r="F420" s="77">
        <v>18.392439710537218</v>
      </c>
      <c r="G420" s="78">
        <v>18.278088207710002</v>
      </c>
      <c r="H420" s="79">
        <v>0.20966194810808642</v>
      </c>
      <c r="I420" s="82"/>
      <c r="J420" s="80">
        <v>8210000</v>
      </c>
      <c r="K420" s="81">
        <v>8210000</v>
      </c>
      <c r="L420" s="79">
        <v>6.9143431571194407</v>
      </c>
      <c r="M420" s="82">
        <v>8210000</v>
      </c>
      <c r="N420" s="82">
        <v>0</v>
      </c>
    </row>
    <row r="421" spans="1:14" x14ac:dyDescent="0.3">
      <c r="A421" s="73" t="s">
        <v>616</v>
      </c>
      <c r="B421" s="74" t="s">
        <v>589</v>
      </c>
      <c r="C421" s="75" t="s">
        <v>493</v>
      </c>
      <c r="D421" s="74" t="s">
        <v>577</v>
      </c>
      <c r="E421" s="76">
        <v>3</v>
      </c>
      <c r="F421" s="77">
        <v>18.036112746244278</v>
      </c>
      <c r="G421" s="78">
        <v>18.278088207710002</v>
      </c>
      <c r="H421" s="79">
        <v>0.20966194810808642</v>
      </c>
      <c r="I421" s="82"/>
      <c r="J421" s="80">
        <v>8210000</v>
      </c>
      <c r="K421" s="81">
        <v>8210000</v>
      </c>
      <c r="L421" s="79">
        <v>6.9143431571194407</v>
      </c>
      <c r="M421" s="82">
        <v>8210000</v>
      </c>
      <c r="N421" s="82">
        <v>0</v>
      </c>
    </row>
    <row r="422" spans="1:14" x14ac:dyDescent="0.3">
      <c r="A422" s="73" t="s">
        <v>617</v>
      </c>
      <c r="B422" s="74" t="s">
        <v>591</v>
      </c>
      <c r="C422" s="75" t="s">
        <v>493</v>
      </c>
      <c r="D422" s="74" t="s">
        <v>577</v>
      </c>
      <c r="E422" s="76">
        <v>2</v>
      </c>
      <c r="F422" s="77">
        <v>22.47442204024863</v>
      </c>
      <c r="G422" s="78">
        <v>22.787508213386726</v>
      </c>
      <c r="H422" s="79">
        <v>0.28321795849048698</v>
      </c>
      <c r="I422" s="82"/>
      <c r="J422" s="80">
        <v>821000</v>
      </c>
      <c r="K422" s="81">
        <v>821000</v>
      </c>
      <c r="L422" s="79">
        <v>5.9143431571194407</v>
      </c>
      <c r="M422" s="82">
        <v>821000</v>
      </c>
      <c r="N422" s="82">
        <v>0</v>
      </c>
    </row>
    <row r="423" spans="1:14" x14ac:dyDescent="0.3">
      <c r="A423" s="73" t="s">
        <v>617</v>
      </c>
      <c r="B423" s="74" t="s">
        <v>592</v>
      </c>
      <c r="C423" s="75" t="s">
        <v>493</v>
      </c>
      <c r="D423" s="74" t="s">
        <v>577</v>
      </c>
      <c r="E423" s="76">
        <v>2</v>
      </c>
      <c r="F423" s="77">
        <v>23.025875490473165</v>
      </c>
      <c r="G423" s="78">
        <v>22.787508213386726</v>
      </c>
      <c r="H423" s="79">
        <v>0.28321795849048698</v>
      </c>
      <c r="I423" s="82"/>
      <c r="J423" s="80">
        <v>821000</v>
      </c>
      <c r="K423" s="81">
        <v>821000</v>
      </c>
      <c r="L423" s="79">
        <v>5.9143431571194407</v>
      </c>
      <c r="M423" s="82">
        <v>821000</v>
      </c>
      <c r="N423" s="82">
        <v>0</v>
      </c>
    </row>
    <row r="424" spans="1:14" x14ac:dyDescent="0.3">
      <c r="A424" s="73" t="s">
        <v>617</v>
      </c>
      <c r="B424" s="74" t="s">
        <v>594</v>
      </c>
      <c r="C424" s="75" t="s">
        <v>493</v>
      </c>
      <c r="D424" s="74" t="s">
        <v>577</v>
      </c>
      <c r="E424" s="76">
        <v>2</v>
      </c>
      <c r="F424" s="77">
        <v>22.862227109438376</v>
      </c>
      <c r="G424" s="78">
        <v>22.787508213386726</v>
      </c>
      <c r="H424" s="79">
        <v>0.28321795849048698</v>
      </c>
      <c r="I424" s="82"/>
      <c r="J424" s="80">
        <v>821000</v>
      </c>
      <c r="K424" s="81">
        <v>821000</v>
      </c>
      <c r="L424" s="79">
        <v>5.9143431571194407</v>
      </c>
      <c r="M424" s="82">
        <v>821000</v>
      </c>
      <c r="N424" s="82">
        <v>0</v>
      </c>
    </row>
    <row r="425" spans="1:14" x14ac:dyDescent="0.3">
      <c r="A425" s="73" t="s">
        <v>618</v>
      </c>
      <c r="B425" s="74" t="s">
        <v>596</v>
      </c>
      <c r="C425" s="75" t="s">
        <v>493</v>
      </c>
      <c r="D425" s="74" t="s">
        <v>577</v>
      </c>
      <c r="E425" s="76">
        <v>1</v>
      </c>
      <c r="F425" s="77">
        <v>25.978924698182407</v>
      </c>
      <c r="G425" s="78">
        <v>26.220251122522441</v>
      </c>
      <c r="H425" s="79">
        <v>0.43195291733653396</v>
      </c>
      <c r="I425" s="82"/>
      <c r="J425" s="80">
        <v>82100</v>
      </c>
      <c r="K425" s="81">
        <v>82100</v>
      </c>
      <c r="L425" s="79">
        <v>4.9143431571194407</v>
      </c>
      <c r="M425" s="82">
        <v>82100</v>
      </c>
      <c r="N425" s="82">
        <v>0</v>
      </c>
    </row>
    <row r="426" spans="1:14" x14ac:dyDescent="0.3">
      <c r="A426" s="73" t="s">
        <v>618</v>
      </c>
      <c r="B426" s="74" t="s">
        <v>597</v>
      </c>
      <c r="C426" s="75" t="s">
        <v>493</v>
      </c>
      <c r="D426" s="74" t="s">
        <v>577</v>
      </c>
      <c r="E426" s="76">
        <v>1</v>
      </c>
      <c r="F426" s="77">
        <v>25.962887231851955</v>
      </c>
      <c r="G426" s="78">
        <v>26.220251122522441</v>
      </c>
      <c r="H426" s="79">
        <v>0.43195291733653396</v>
      </c>
      <c r="I426" s="82"/>
      <c r="J426" s="80">
        <v>82100</v>
      </c>
      <c r="K426" s="81">
        <v>82100</v>
      </c>
      <c r="L426" s="79">
        <v>4.9143431571194407</v>
      </c>
      <c r="M426" s="82">
        <v>82100</v>
      </c>
      <c r="N426" s="82">
        <v>0</v>
      </c>
    </row>
    <row r="427" spans="1:14" x14ac:dyDescent="0.3">
      <c r="A427" s="73" t="s">
        <v>618</v>
      </c>
      <c r="B427" s="74" t="s">
        <v>599</v>
      </c>
      <c r="C427" s="75" t="s">
        <v>493</v>
      </c>
      <c r="D427" s="74" t="s">
        <v>577</v>
      </c>
      <c r="E427" s="76">
        <v>1</v>
      </c>
      <c r="F427" s="77">
        <v>26.718941437532958</v>
      </c>
      <c r="G427" s="78">
        <v>26.220251122522441</v>
      </c>
      <c r="H427" s="79">
        <v>0.43195291733653396</v>
      </c>
      <c r="I427" s="82"/>
      <c r="J427" s="80">
        <v>82100</v>
      </c>
      <c r="K427" s="81">
        <v>82100</v>
      </c>
      <c r="L427" s="79">
        <v>4.9143431571194407</v>
      </c>
      <c r="M427" s="82">
        <v>82100</v>
      </c>
      <c r="N427" s="82">
        <v>0</v>
      </c>
    </row>
    <row r="428" spans="1:14" x14ac:dyDescent="0.3">
      <c r="A428" s="64" t="s">
        <v>619</v>
      </c>
      <c r="B428" s="65" t="s">
        <v>601</v>
      </c>
      <c r="C428" s="66" t="s">
        <v>493</v>
      </c>
      <c r="D428" s="65" t="s">
        <v>602</v>
      </c>
      <c r="E428" s="67">
        <v>1</v>
      </c>
      <c r="F428" s="68">
        <v>34.944205133106692</v>
      </c>
      <c r="G428" s="69">
        <v>32.08753193981255</v>
      </c>
      <c r="H428" s="70">
        <v>2.5754757007882327</v>
      </c>
      <c r="I428" s="71"/>
      <c r="J428" s="71"/>
      <c r="K428" s="72">
        <v>0</v>
      </c>
      <c r="L428" s="70" t="e">
        <v>#NUM!</v>
      </c>
      <c r="M428" s="71">
        <v>0</v>
      </c>
      <c r="N428" s="71">
        <v>0</v>
      </c>
    </row>
    <row r="429" spans="1:14" x14ac:dyDescent="0.3">
      <c r="A429" s="64" t="s">
        <v>619</v>
      </c>
      <c r="B429" s="65" t="s">
        <v>603</v>
      </c>
      <c r="C429" s="66" t="s">
        <v>493</v>
      </c>
      <c r="D429" s="65" t="s">
        <v>602</v>
      </c>
      <c r="E429" s="67">
        <v>1</v>
      </c>
      <c r="F429" s="68">
        <v>31.37518332168651</v>
      </c>
      <c r="G429" s="69">
        <v>32.08753193981255</v>
      </c>
      <c r="H429" s="70">
        <v>2.5754757007882327</v>
      </c>
      <c r="I429" s="71"/>
      <c r="J429" s="71"/>
      <c r="K429" s="72">
        <v>0</v>
      </c>
      <c r="L429" s="70" t="e">
        <v>#NUM!</v>
      </c>
      <c r="M429" s="71">
        <v>0</v>
      </c>
      <c r="N429" s="71">
        <v>0</v>
      </c>
    </row>
    <row r="430" spans="1:14" x14ac:dyDescent="0.3">
      <c r="A430" s="64" t="s">
        <v>619</v>
      </c>
      <c r="B430" s="65" t="s">
        <v>604</v>
      </c>
      <c r="C430" s="66" t="s">
        <v>493</v>
      </c>
      <c r="D430" s="65" t="s">
        <v>602</v>
      </c>
      <c r="E430" s="67">
        <v>1</v>
      </c>
      <c r="F430" s="68">
        <v>29.943207364644451</v>
      </c>
      <c r="G430" s="69">
        <v>32.08753193981255</v>
      </c>
      <c r="H430" s="70">
        <v>2.5754757007882327</v>
      </c>
      <c r="I430" s="71"/>
      <c r="J430" s="71"/>
      <c r="K430" s="72">
        <v>0</v>
      </c>
      <c r="L430" s="70" t="e">
        <v>#NUM!</v>
      </c>
      <c r="M430" s="71">
        <v>0</v>
      </c>
      <c r="N430" s="71">
        <v>0</v>
      </c>
    </row>
    <row r="431" spans="1:14" x14ac:dyDescent="0.3">
      <c r="A431" s="47"/>
    </row>
    <row r="432" spans="1:14" x14ac:dyDescent="0.3">
      <c r="A432" s="160" t="s">
        <v>634</v>
      </c>
      <c r="B432" s="160"/>
      <c r="C432" s="160"/>
      <c r="D432" s="160"/>
      <c r="E432" s="160"/>
      <c r="F432" s="160"/>
      <c r="G432" s="160"/>
      <c r="H432" s="160"/>
      <c r="I432" s="160"/>
      <c r="J432" s="160"/>
      <c r="K432" s="160"/>
      <c r="L432" s="160"/>
      <c r="M432" s="160"/>
      <c r="N432" s="160"/>
    </row>
    <row r="433" spans="1:14" x14ac:dyDescent="0.3">
      <c r="A433" s="64" t="s">
        <v>301</v>
      </c>
      <c r="B433" s="65" t="s">
        <v>492</v>
      </c>
      <c r="C433" s="66" t="s">
        <v>493</v>
      </c>
      <c r="D433" s="65" t="s">
        <v>494</v>
      </c>
      <c r="E433" s="67">
        <v>1</v>
      </c>
      <c r="F433" s="68">
        <v>21.822154390391805</v>
      </c>
      <c r="G433" s="69">
        <v>21.253971427723407</v>
      </c>
      <c r="H433" s="70">
        <v>1.0763699127522688</v>
      </c>
      <c r="I433" s="71">
        <f>2^(37.98098-0.80763*G433)</f>
        <v>1845570.0363183389</v>
      </c>
      <c r="J433" s="71">
        <f>I433/80</f>
        <v>23069.625453979235</v>
      </c>
      <c r="K433" s="72">
        <v>506505.48640718893</v>
      </c>
      <c r="L433" s="70">
        <v>5.7045841539479536</v>
      </c>
      <c r="M433" s="71">
        <v>919084.21671401139</v>
      </c>
      <c r="N433" s="71">
        <v>745680.01598691207</v>
      </c>
    </row>
    <row r="434" spans="1:14" x14ac:dyDescent="0.3">
      <c r="A434" s="64" t="s">
        <v>301</v>
      </c>
      <c r="B434" s="65" t="s">
        <v>495</v>
      </c>
      <c r="C434" s="66" t="s">
        <v>493</v>
      </c>
      <c r="D434" s="65" t="s">
        <v>494</v>
      </c>
      <c r="E434" s="67">
        <v>1</v>
      </c>
      <c r="F434" s="68">
        <v>20.012566894259265</v>
      </c>
      <c r="G434" s="69">
        <v>21.253971427723407</v>
      </c>
      <c r="H434" s="70">
        <v>1.0763699127522688</v>
      </c>
      <c r="I434" s="71">
        <f t="shared" ref="I434:I480" si="16">2^(37.98098-0.80763*G434)</f>
        <v>1845570.0363183389</v>
      </c>
      <c r="J434" s="71">
        <f t="shared" ref="J434:J480" si="17">I434/80</f>
        <v>23069.625453979235</v>
      </c>
      <c r="K434" s="72">
        <v>1779875.5144207566</v>
      </c>
      <c r="L434" s="70">
        <v>6.2503896285500673</v>
      </c>
      <c r="M434" s="71">
        <v>919084.21671401139</v>
      </c>
      <c r="N434" s="71">
        <v>745680.01598691207</v>
      </c>
    </row>
    <row r="435" spans="1:14" x14ac:dyDescent="0.3">
      <c r="A435" s="64" t="s">
        <v>301</v>
      </c>
      <c r="B435" s="65" t="s">
        <v>496</v>
      </c>
      <c r="C435" s="66" t="s">
        <v>493</v>
      </c>
      <c r="D435" s="65" t="s">
        <v>494</v>
      </c>
      <c r="E435" s="67">
        <v>1</v>
      </c>
      <c r="F435" s="68">
        <v>21.927192998519153</v>
      </c>
      <c r="G435" s="69">
        <v>21.253971427723407</v>
      </c>
      <c r="H435" s="70">
        <v>1.0763699127522688</v>
      </c>
      <c r="I435" s="71">
        <f t="shared" si="16"/>
        <v>1845570.0363183389</v>
      </c>
      <c r="J435" s="71">
        <f t="shared" si="17"/>
        <v>23069.625453979235</v>
      </c>
      <c r="K435" s="72">
        <v>470871.64931408811</v>
      </c>
      <c r="L435" s="70">
        <v>5.6729025428166766</v>
      </c>
      <c r="M435" s="71">
        <v>919084.21671401139</v>
      </c>
      <c r="N435" s="71">
        <v>745680.01598691207</v>
      </c>
    </row>
    <row r="436" spans="1:14" x14ac:dyDescent="0.3">
      <c r="A436" s="64" t="s">
        <v>390</v>
      </c>
      <c r="B436" s="65" t="s">
        <v>497</v>
      </c>
      <c r="C436" s="66" t="s">
        <v>493</v>
      </c>
      <c r="D436" s="65" t="s">
        <v>494</v>
      </c>
      <c r="E436" s="67">
        <v>2</v>
      </c>
      <c r="F436" s="68">
        <v>9.9375997878754543</v>
      </c>
      <c r="G436" s="69">
        <v>9.8972349109589217</v>
      </c>
      <c r="H436" s="70">
        <v>5.7591845142528159E-2</v>
      </c>
      <c r="I436" s="71">
        <f t="shared" si="16"/>
        <v>1064608739.6445159</v>
      </c>
      <c r="J436" s="71">
        <f t="shared" si="17"/>
        <v>13307609.245556448</v>
      </c>
      <c r="K436" s="72">
        <v>1946204034.4765401</v>
      </c>
      <c r="L436" s="70">
        <v>9.2891883685131411</v>
      </c>
      <c r="M436" s="71">
        <v>2002610036.3318126</v>
      </c>
      <c r="N436" s="71">
        <v>80935436.621552899</v>
      </c>
    </row>
    <row r="437" spans="1:14" x14ac:dyDescent="0.3">
      <c r="A437" s="64" t="s">
        <v>390</v>
      </c>
      <c r="B437" s="65" t="s">
        <v>498</v>
      </c>
      <c r="C437" s="66" t="s">
        <v>493</v>
      </c>
      <c r="D437" s="65" t="s">
        <v>494</v>
      </c>
      <c r="E437" s="67">
        <v>2</v>
      </c>
      <c r="F437" s="68">
        <v>9.9228217652694521</v>
      </c>
      <c r="G437" s="69">
        <v>9.8972349109589217</v>
      </c>
      <c r="H437" s="70">
        <v>5.7591845142528159E-2</v>
      </c>
      <c r="I437" s="71">
        <f t="shared" si="16"/>
        <v>1064608739.6445159</v>
      </c>
      <c r="J437" s="71">
        <f t="shared" si="17"/>
        <v>13307609.245556448</v>
      </c>
      <c r="K437" s="72">
        <v>1966281516.9213326</v>
      </c>
      <c r="L437" s="70">
        <v>9.2936456968597341</v>
      </c>
      <c r="M437" s="71">
        <v>2002610036.3318126</v>
      </c>
      <c r="N437" s="71">
        <v>80935436.621552899</v>
      </c>
    </row>
    <row r="438" spans="1:14" x14ac:dyDescent="0.3">
      <c r="A438" s="64" t="s">
        <v>390</v>
      </c>
      <c r="B438" s="65" t="s">
        <v>499</v>
      </c>
      <c r="C438" s="66" t="s">
        <v>493</v>
      </c>
      <c r="D438" s="65" t="s">
        <v>494</v>
      </c>
      <c r="E438" s="67">
        <v>2</v>
      </c>
      <c r="F438" s="68">
        <v>9.8312831797318587</v>
      </c>
      <c r="G438" s="69">
        <v>9.8972349109589217</v>
      </c>
      <c r="H438" s="70">
        <v>5.7591845142528159E-2</v>
      </c>
      <c r="I438" s="71">
        <f t="shared" si="16"/>
        <v>1064608739.6445159</v>
      </c>
      <c r="J438" s="71">
        <f t="shared" si="17"/>
        <v>13307609.245556448</v>
      </c>
      <c r="K438" s="72">
        <v>2095344557.5975645</v>
      </c>
      <c r="L438" s="70">
        <v>9.3212554483807484</v>
      </c>
      <c r="M438" s="71">
        <v>2002610036.3318126</v>
      </c>
      <c r="N438" s="71">
        <v>80935436.621552899</v>
      </c>
    </row>
    <row r="439" spans="1:14" x14ac:dyDescent="0.3">
      <c r="A439" s="64" t="s">
        <v>378</v>
      </c>
      <c r="B439" s="65" t="s">
        <v>500</v>
      </c>
      <c r="C439" s="66" t="s">
        <v>493</v>
      </c>
      <c r="D439" s="65" t="s">
        <v>494</v>
      </c>
      <c r="E439" s="67">
        <v>3</v>
      </c>
      <c r="F439" s="68">
        <v>10.394096195450876</v>
      </c>
      <c r="G439" s="69">
        <v>10.383966500791567</v>
      </c>
      <c r="H439" s="70">
        <v>0.2190825492799344</v>
      </c>
      <c r="I439" s="71">
        <f t="shared" si="16"/>
        <v>810691139.91409171</v>
      </c>
      <c r="J439" s="71">
        <f t="shared" si="17"/>
        <v>10133639.248926146</v>
      </c>
      <c r="K439" s="72">
        <v>1417426355.6501629</v>
      </c>
      <c r="L439" s="70">
        <v>9.1515005037796797</v>
      </c>
      <c r="M439" s="71">
        <v>1438508603.2712147</v>
      </c>
      <c r="N439" s="71">
        <v>219380371.72165728</v>
      </c>
    </row>
    <row r="440" spans="1:14" x14ac:dyDescent="0.3">
      <c r="A440" s="64" t="s">
        <v>378</v>
      </c>
      <c r="B440" s="65" t="s">
        <v>501</v>
      </c>
      <c r="C440" s="66" t="s">
        <v>493</v>
      </c>
      <c r="D440" s="65" t="s">
        <v>494</v>
      </c>
      <c r="E440" s="67">
        <v>3</v>
      </c>
      <c r="F440" s="68">
        <v>10.597808495208755</v>
      </c>
      <c r="G440" s="69">
        <v>10.383966500791567</v>
      </c>
      <c r="H440" s="70">
        <v>0.2190825492799344</v>
      </c>
      <c r="I440" s="71">
        <f t="shared" si="16"/>
        <v>810691139.91409171</v>
      </c>
      <c r="J440" s="71">
        <f t="shared" si="17"/>
        <v>10133639.248926146</v>
      </c>
      <c r="K440" s="72">
        <v>1230430419.5556993</v>
      </c>
      <c r="L440" s="70">
        <v>9.0900570595199977</v>
      </c>
      <c r="M440" s="71">
        <v>1438508603.2712147</v>
      </c>
      <c r="N440" s="71">
        <v>219380371.72165728</v>
      </c>
    </row>
    <row r="441" spans="1:14" x14ac:dyDescent="0.3">
      <c r="A441" s="64" t="s">
        <v>378</v>
      </c>
      <c r="B441" s="65" t="s">
        <v>502</v>
      </c>
      <c r="C441" s="66" t="s">
        <v>493</v>
      </c>
      <c r="D441" s="65" t="s">
        <v>494</v>
      </c>
      <c r="E441" s="67">
        <v>3</v>
      </c>
      <c r="F441" s="68">
        <v>10.159994811715071</v>
      </c>
      <c r="G441" s="69">
        <v>10.383966500791567</v>
      </c>
      <c r="H441" s="70">
        <v>0.2190825492799344</v>
      </c>
      <c r="I441" s="71">
        <f t="shared" si="16"/>
        <v>810691139.91409171</v>
      </c>
      <c r="J441" s="71">
        <f t="shared" si="17"/>
        <v>10133639.248926146</v>
      </c>
      <c r="K441" s="72">
        <v>1667669034.6077828</v>
      </c>
      <c r="L441" s="70">
        <v>9.2221098648235689</v>
      </c>
      <c r="M441" s="71">
        <v>1438508603.2712147</v>
      </c>
      <c r="N441" s="71">
        <v>219380371.72165728</v>
      </c>
    </row>
    <row r="442" spans="1:14" x14ac:dyDescent="0.3">
      <c r="A442" s="64" t="s">
        <v>377</v>
      </c>
      <c r="B442" s="65" t="s">
        <v>503</v>
      </c>
      <c r="C442" s="66" t="s">
        <v>493</v>
      </c>
      <c r="D442" s="65" t="s">
        <v>494</v>
      </c>
      <c r="E442" s="67">
        <v>4</v>
      </c>
      <c r="F442" s="68">
        <v>8.72207423217532</v>
      </c>
      <c r="G442" s="69">
        <v>8.8279293154411977</v>
      </c>
      <c r="H442" s="70">
        <v>0.17017448409013622</v>
      </c>
      <c r="I442" s="71">
        <f t="shared" si="16"/>
        <v>1937137810.7587292</v>
      </c>
      <c r="J442" s="71">
        <f t="shared" si="17"/>
        <v>24214222.634484116</v>
      </c>
      <c r="K442" s="72">
        <v>4527032763.8796597</v>
      </c>
      <c r="L442" s="70">
        <v>9.6558136376630568</v>
      </c>
      <c r="M442" s="71">
        <v>4225324703.1586113</v>
      </c>
      <c r="N442" s="71">
        <v>481439191.03960365</v>
      </c>
    </row>
    <row r="443" spans="1:14" x14ac:dyDescent="0.3">
      <c r="A443" s="64" t="s">
        <v>377</v>
      </c>
      <c r="B443" s="65" t="s">
        <v>504</v>
      </c>
      <c r="C443" s="66" t="s">
        <v>493</v>
      </c>
      <c r="D443" s="65" t="s">
        <v>494</v>
      </c>
      <c r="E443" s="67">
        <v>4</v>
      </c>
      <c r="F443" s="68">
        <v>9.0242283362651694</v>
      </c>
      <c r="G443" s="69">
        <v>8.8279293154411977</v>
      </c>
      <c r="H443" s="70">
        <v>0.17017448409013622</v>
      </c>
      <c r="I443" s="71">
        <f t="shared" si="16"/>
        <v>1937137810.7587292</v>
      </c>
      <c r="J443" s="71">
        <f t="shared" si="17"/>
        <v>24214222.634484116</v>
      </c>
      <c r="K443" s="72">
        <v>3670103414.9237313</v>
      </c>
      <c r="L443" s="70">
        <v>9.5646783018264632</v>
      </c>
      <c r="M443" s="71">
        <v>4225324703.1586113</v>
      </c>
      <c r="N443" s="71">
        <v>481439191.03960365</v>
      </c>
    </row>
    <row r="444" spans="1:14" x14ac:dyDescent="0.3">
      <c r="A444" s="64" t="s">
        <v>377</v>
      </c>
      <c r="B444" s="65" t="s">
        <v>505</v>
      </c>
      <c r="C444" s="66" t="s">
        <v>493</v>
      </c>
      <c r="D444" s="65" t="s">
        <v>494</v>
      </c>
      <c r="E444" s="67">
        <v>4</v>
      </c>
      <c r="F444" s="68">
        <v>8.7374853778831056</v>
      </c>
      <c r="G444" s="69">
        <v>8.8279293154411977</v>
      </c>
      <c r="H444" s="70">
        <v>0.17017448409013622</v>
      </c>
      <c r="I444" s="71">
        <f t="shared" si="16"/>
        <v>1937137810.7587292</v>
      </c>
      <c r="J444" s="71">
        <f t="shared" si="17"/>
        <v>24214222.634484116</v>
      </c>
      <c r="K444" s="72">
        <v>4478837930.6724443</v>
      </c>
      <c r="L444" s="70">
        <v>9.6511653475333006</v>
      </c>
      <c r="M444" s="71">
        <v>4225324703.1586113</v>
      </c>
      <c r="N444" s="71">
        <v>481439191.03960365</v>
      </c>
    </row>
    <row r="445" spans="1:14" x14ac:dyDescent="0.3">
      <c r="A445" s="64" t="s">
        <v>376</v>
      </c>
      <c r="B445" s="65" t="s">
        <v>506</v>
      </c>
      <c r="C445" s="66" t="s">
        <v>493</v>
      </c>
      <c r="D445" s="65" t="s">
        <v>494</v>
      </c>
      <c r="E445" s="67">
        <v>5</v>
      </c>
      <c r="F445" s="68">
        <v>9.3891703710064967</v>
      </c>
      <c r="G445" s="69">
        <v>9.7962597170184633</v>
      </c>
      <c r="H445" s="70">
        <v>0.39344446135360522</v>
      </c>
      <c r="I445" s="71">
        <f t="shared" si="16"/>
        <v>1126520768.0791762</v>
      </c>
      <c r="J445" s="71">
        <f t="shared" si="17"/>
        <v>14081509.600989703</v>
      </c>
      <c r="K445" s="72">
        <v>2848426059.4768419</v>
      </c>
      <c r="L445" s="70">
        <v>9.4546049503582665</v>
      </c>
      <c r="M445" s="71">
        <v>2201239430.0636106</v>
      </c>
      <c r="N445" s="71">
        <v>604574751.6725471</v>
      </c>
    </row>
    <row r="446" spans="1:14" x14ac:dyDescent="0.3">
      <c r="A446" s="64" t="s">
        <v>376</v>
      </c>
      <c r="B446" s="65" t="s">
        <v>507</v>
      </c>
      <c r="C446" s="66" t="s">
        <v>493</v>
      </c>
      <c r="D446" s="65" t="s">
        <v>494</v>
      </c>
      <c r="E446" s="67">
        <v>5</v>
      </c>
      <c r="F446" s="68">
        <v>10.174467615811933</v>
      </c>
      <c r="G446" s="69">
        <v>9.7962597170184633</v>
      </c>
      <c r="H446" s="70">
        <v>0.39344446135360522</v>
      </c>
      <c r="I446" s="71">
        <f t="shared" si="16"/>
        <v>1126520768.0791762</v>
      </c>
      <c r="J446" s="71">
        <f t="shared" si="17"/>
        <v>14081509.600989703</v>
      </c>
      <c r="K446" s="72">
        <v>1650990582.9041612</v>
      </c>
      <c r="L446" s="70">
        <v>9.2177445960947608</v>
      </c>
      <c r="M446" s="71">
        <v>2201239430.0636106</v>
      </c>
      <c r="N446" s="71">
        <v>604574751.6725471</v>
      </c>
    </row>
    <row r="447" spans="1:14" x14ac:dyDescent="0.3">
      <c r="A447" s="64" t="s">
        <v>376</v>
      </c>
      <c r="B447" s="65" t="s">
        <v>508</v>
      </c>
      <c r="C447" s="66" t="s">
        <v>493</v>
      </c>
      <c r="D447" s="65" t="s">
        <v>494</v>
      </c>
      <c r="E447" s="67">
        <v>5</v>
      </c>
      <c r="F447" s="68">
        <v>9.8251411642369639</v>
      </c>
      <c r="G447" s="69">
        <v>9.7962597170184633</v>
      </c>
      <c r="H447" s="70">
        <v>0.39344446135360522</v>
      </c>
      <c r="I447" s="71">
        <f t="shared" si="16"/>
        <v>1126520768.0791762</v>
      </c>
      <c r="J447" s="71">
        <f t="shared" si="17"/>
        <v>14081509.600989703</v>
      </c>
      <c r="K447" s="72">
        <v>2104301647.8098278</v>
      </c>
      <c r="L447" s="70">
        <v>9.3231079952674651</v>
      </c>
      <c r="M447" s="71">
        <v>2201239430.0636106</v>
      </c>
      <c r="N447" s="71">
        <v>604574751.6725471</v>
      </c>
    </row>
    <row r="448" spans="1:14" x14ac:dyDescent="0.3">
      <c r="A448" s="64" t="s">
        <v>299</v>
      </c>
      <c r="B448" s="65" t="s">
        <v>509</v>
      </c>
      <c r="C448" s="66" t="s">
        <v>493</v>
      </c>
      <c r="D448" s="65" t="s">
        <v>494</v>
      </c>
      <c r="E448" s="67">
        <v>6</v>
      </c>
      <c r="F448" s="68">
        <v>10.71142793869568</v>
      </c>
      <c r="G448" s="69">
        <v>10.291317376379107</v>
      </c>
      <c r="H448" s="70">
        <v>0.36727868123519752</v>
      </c>
      <c r="I448" s="71">
        <f t="shared" si="16"/>
        <v>853847597.94370985</v>
      </c>
      <c r="J448" s="71">
        <f t="shared" si="17"/>
        <v>10673094.974296372</v>
      </c>
      <c r="K448" s="72">
        <v>1137070278.394536</v>
      </c>
      <c r="L448" s="70">
        <v>9.0557873077622375</v>
      </c>
      <c r="M448" s="71">
        <v>1554002596.7376413</v>
      </c>
      <c r="N448" s="71">
        <v>366268946.27025139</v>
      </c>
    </row>
    <row r="449" spans="1:14" x14ac:dyDescent="0.3">
      <c r="A449" s="64" t="s">
        <v>299</v>
      </c>
      <c r="B449" s="65" t="s">
        <v>510</v>
      </c>
      <c r="C449" s="66" t="s">
        <v>493</v>
      </c>
      <c r="D449" s="65" t="s">
        <v>494</v>
      </c>
      <c r="E449" s="67">
        <v>6</v>
      </c>
      <c r="F449" s="68">
        <v>10.131501186199916</v>
      </c>
      <c r="G449" s="69">
        <v>10.291317376379107</v>
      </c>
      <c r="H449" s="70">
        <v>0.36727868123519752</v>
      </c>
      <c r="I449" s="71">
        <f t="shared" si="16"/>
        <v>853847597.94370985</v>
      </c>
      <c r="J449" s="71">
        <f t="shared" si="17"/>
        <v>10673094.974296372</v>
      </c>
      <c r="K449" s="72">
        <v>1700999068.7235332</v>
      </c>
      <c r="L449" s="70">
        <v>9.2307040758416452</v>
      </c>
      <c r="M449" s="71">
        <v>1554002596.7376413</v>
      </c>
      <c r="N449" s="71">
        <v>366268946.27025139</v>
      </c>
    </row>
    <row r="450" spans="1:14" x14ac:dyDescent="0.3">
      <c r="A450" s="64" t="s">
        <v>299</v>
      </c>
      <c r="B450" s="65" t="s">
        <v>511</v>
      </c>
      <c r="C450" s="66" t="s">
        <v>493</v>
      </c>
      <c r="D450" s="65" t="s">
        <v>494</v>
      </c>
      <c r="E450" s="67">
        <v>6</v>
      </c>
      <c r="F450" s="68">
        <v>10.031023004241726</v>
      </c>
      <c r="G450" s="69">
        <v>10.291317376379107</v>
      </c>
      <c r="H450" s="70">
        <v>0.36727868123519752</v>
      </c>
      <c r="I450" s="71">
        <f t="shared" si="16"/>
        <v>853847597.94370985</v>
      </c>
      <c r="J450" s="71">
        <f t="shared" si="17"/>
        <v>10673094.974296372</v>
      </c>
      <c r="K450" s="72">
        <v>1823938443.0948546</v>
      </c>
      <c r="L450" s="70">
        <v>9.2610101770431932</v>
      </c>
      <c r="M450" s="71">
        <v>1554002596.7376413</v>
      </c>
      <c r="N450" s="71">
        <v>366268946.27025139</v>
      </c>
    </row>
    <row r="451" spans="1:14" x14ac:dyDescent="0.3">
      <c r="A451" s="64" t="s">
        <v>385</v>
      </c>
      <c r="B451" s="65" t="s">
        <v>512</v>
      </c>
      <c r="C451" s="66" t="s">
        <v>493</v>
      </c>
      <c r="D451" s="65" t="s">
        <v>494</v>
      </c>
      <c r="E451" s="67">
        <v>7</v>
      </c>
      <c r="F451" s="68">
        <v>10.749013391059506</v>
      </c>
      <c r="G451" s="69">
        <v>10.625818941416624</v>
      </c>
      <c r="H451" s="70">
        <v>0.26629089038934739</v>
      </c>
      <c r="I451" s="71">
        <f t="shared" si="16"/>
        <v>708037164.81498134</v>
      </c>
      <c r="J451" s="71">
        <f t="shared" si="17"/>
        <v>8850464.5601872671</v>
      </c>
      <c r="K451" s="72">
        <v>1107773142.1608427</v>
      </c>
      <c r="L451" s="70">
        <v>9.0444508315159009</v>
      </c>
      <c r="M451" s="71">
        <v>1220986698.3704593</v>
      </c>
      <c r="N451" s="71">
        <v>235788185.867165</v>
      </c>
    </row>
    <row r="452" spans="1:14" x14ac:dyDescent="0.3">
      <c r="A452" s="64" t="s">
        <v>385</v>
      </c>
      <c r="B452" s="65" t="s">
        <v>513</v>
      </c>
      <c r="C452" s="66" t="s">
        <v>493</v>
      </c>
      <c r="D452" s="65" t="s">
        <v>494</v>
      </c>
      <c r="E452" s="67">
        <v>7</v>
      </c>
      <c r="F452" s="68">
        <v>10.808205699649893</v>
      </c>
      <c r="G452" s="69">
        <v>10.625818941416624</v>
      </c>
      <c r="H452" s="70">
        <v>0.26629089038934739</v>
      </c>
      <c r="I452" s="71">
        <f t="shared" si="16"/>
        <v>708037164.81498134</v>
      </c>
      <c r="J452" s="71">
        <f t="shared" si="17"/>
        <v>8850464.5601872671</v>
      </c>
      <c r="K452" s="72">
        <v>1063156803.7434145</v>
      </c>
      <c r="L452" s="70">
        <v>9.0265973228284135</v>
      </c>
      <c r="M452" s="71">
        <v>1220986698.3704593</v>
      </c>
      <c r="N452" s="71">
        <v>235788185.867165</v>
      </c>
    </row>
    <row r="453" spans="1:14" x14ac:dyDescent="0.3">
      <c r="A453" s="64" t="s">
        <v>385</v>
      </c>
      <c r="B453" s="65" t="s">
        <v>514</v>
      </c>
      <c r="C453" s="66" t="s">
        <v>493</v>
      </c>
      <c r="D453" s="65" t="s">
        <v>494</v>
      </c>
      <c r="E453" s="67">
        <v>7</v>
      </c>
      <c r="F453" s="68">
        <v>10.32023773354047</v>
      </c>
      <c r="G453" s="69">
        <v>10.625818941416624</v>
      </c>
      <c r="H453" s="70">
        <v>0.26629089038934739</v>
      </c>
      <c r="I453" s="71">
        <f t="shared" si="16"/>
        <v>708037164.81498134</v>
      </c>
      <c r="J453" s="71">
        <f t="shared" si="17"/>
        <v>8850464.5601872671</v>
      </c>
      <c r="K453" s="72">
        <v>1492030149.2071202</v>
      </c>
      <c r="L453" s="70">
        <v>9.1737775989422765</v>
      </c>
      <c r="M453" s="71">
        <v>1220986698.3704593</v>
      </c>
      <c r="N453" s="71">
        <v>235788185.867165</v>
      </c>
    </row>
    <row r="454" spans="1:14" x14ac:dyDescent="0.3">
      <c r="A454" s="64" t="s">
        <v>384</v>
      </c>
      <c r="B454" s="65" t="s">
        <v>515</v>
      </c>
      <c r="C454" s="66" t="s">
        <v>493</v>
      </c>
      <c r="D454" s="65" t="s">
        <v>494</v>
      </c>
      <c r="E454" s="67">
        <v>8</v>
      </c>
      <c r="F454" s="68">
        <v>11.393075059171233</v>
      </c>
      <c r="G454" s="69">
        <v>10.816178655654577</v>
      </c>
      <c r="H454" s="70">
        <v>0.54391087120320647</v>
      </c>
      <c r="I454" s="71">
        <f t="shared" si="16"/>
        <v>636466629.00739801</v>
      </c>
      <c r="J454" s="71">
        <f t="shared" si="17"/>
        <v>7955832.8625924755</v>
      </c>
      <c r="K454" s="72">
        <v>708255200.20882654</v>
      </c>
      <c r="L454" s="70">
        <v>8.8501897719163818</v>
      </c>
      <c r="M454" s="71">
        <v>1106902227.4657059</v>
      </c>
      <c r="N454" s="71">
        <v>395826443.22859454</v>
      </c>
    </row>
    <row r="455" spans="1:14" x14ac:dyDescent="0.3">
      <c r="A455" s="64" t="s">
        <v>384</v>
      </c>
      <c r="B455" s="65" t="s">
        <v>516</v>
      </c>
      <c r="C455" s="66" t="s">
        <v>493</v>
      </c>
      <c r="D455" s="65" t="s">
        <v>494</v>
      </c>
      <c r="E455" s="67">
        <v>8</v>
      </c>
      <c r="F455" s="68">
        <v>10.742746594035063</v>
      </c>
      <c r="G455" s="69">
        <v>10.816178655654577</v>
      </c>
      <c r="H455" s="70">
        <v>0.54391087120320647</v>
      </c>
      <c r="I455" s="71">
        <f t="shared" si="16"/>
        <v>636466629.00739801</v>
      </c>
      <c r="J455" s="71">
        <f t="shared" si="17"/>
        <v>7955832.8625924755</v>
      </c>
      <c r="K455" s="72">
        <v>1112605019.3119986</v>
      </c>
      <c r="L455" s="70">
        <v>9.0463410148485508</v>
      </c>
      <c r="M455" s="71">
        <v>1106902227.4657059</v>
      </c>
      <c r="N455" s="71">
        <v>395826443.22859454</v>
      </c>
    </row>
    <row r="456" spans="1:14" x14ac:dyDescent="0.3">
      <c r="A456" s="64" t="s">
        <v>384</v>
      </c>
      <c r="B456" s="65" t="s">
        <v>517</v>
      </c>
      <c r="C456" s="66" t="s">
        <v>493</v>
      </c>
      <c r="D456" s="65" t="s">
        <v>494</v>
      </c>
      <c r="E456" s="67">
        <v>8</v>
      </c>
      <c r="F456" s="68">
        <v>10.312714313757439</v>
      </c>
      <c r="G456" s="69">
        <v>10.816178655654577</v>
      </c>
      <c r="H456" s="70">
        <v>0.54391087120320647</v>
      </c>
      <c r="I456" s="71">
        <f t="shared" si="16"/>
        <v>636466629.00739801</v>
      </c>
      <c r="J456" s="71">
        <f t="shared" si="17"/>
        <v>7955832.8625924755</v>
      </c>
      <c r="K456" s="72">
        <v>1499846462.8762922</v>
      </c>
      <c r="L456" s="70">
        <v>9.1760468032300402</v>
      </c>
      <c r="M456" s="71">
        <v>1106902227.4657059</v>
      </c>
      <c r="N456" s="71">
        <v>395826443.22859454</v>
      </c>
    </row>
    <row r="457" spans="1:14" x14ac:dyDescent="0.3">
      <c r="A457" s="64" t="s">
        <v>383</v>
      </c>
      <c r="B457" s="65" t="s">
        <v>518</v>
      </c>
      <c r="C457" s="66" t="s">
        <v>493</v>
      </c>
      <c r="D457" s="65" t="s">
        <v>494</v>
      </c>
      <c r="E457" s="67">
        <v>9</v>
      </c>
      <c r="F457" s="68">
        <v>12.085866859467936</v>
      </c>
      <c r="G457" s="69">
        <v>11.972946198081297</v>
      </c>
      <c r="H457" s="70">
        <v>0.24751928028622275</v>
      </c>
      <c r="I457" s="71">
        <f t="shared" si="16"/>
        <v>333074453.05061466</v>
      </c>
      <c r="J457" s="71">
        <f t="shared" si="17"/>
        <v>4163430.6631326834</v>
      </c>
      <c r="K457" s="72">
        <v>437754674.1105274</v>
      </c>
      <c r="L457" s="70">
        <v>8.6412307919446842</v>
      </c>
      <c r="M457" s="71">
        <v>478287479.68485302</v>
      </c>
      <c r="N457" s="71">
        <v>85609726.770706937</v>
      </c>
    </row>
    <row r="458" spans="1:14" x14ac:dyDescent="0.3">
      <c r="A458" s="64" t="s">
        <v>383</v>
      </c>
      <c r="B458" s="65" t="s">
        <v>519</v>
      </c>
      <c r="C458" s="66" t="s">
        <v>493</v>
      </c>
      <c r="D458" s="65" t="s">
        <v>494</v>
      </c>
      <c r="E458" s="67">
        <v>9</v>
      </c>
      <c r="F458" s="68">
        <v>11.689104057896955</v>
      </c>
      <c r="G458" s="69">
        <v>11.972946198081297</v>
      </c>
      <c r="H458" s="70">
        <v>0.24751928028622275</v>
      </c>
      <c r="I458" s="71">
        <f t="shared" si="16"/>
        <v>333074453.05061466</v>
      </c>
      <c r="J458" s="71">
        <f t="shared" si="17"/>
        <v>4163430.6631326834</v>
      </c>
      <c r="K458" s="72">
        <v>576636172.85825217</v>
      </c>
      <c r="L458" s="70">
        <v>8.760901882554414</v>
      </c>
      <c r="M458" s="71">
        <v>478287479.68485302</v>
      </c>
      <c r="N458" s="71">
        <v>85609726.770706937</v>
      </c>
    </row>
    <row r="459" spans="1:14" x14ac:dyDescent="0.3">
      <c r="A459" s="64" t="s">
        <v>383</v>
      </c>
      <c r="B459" s="65" t="s">
        <v>520</v>
      </c>
      <c r="C459" s="66" t="s">
        <v>493</v>
      </c>
      <c r="D459" s="65" t="s">
        <v>494</v>
      </c>
      <c r="E459" s="67">
        <v>9</v>
      </c>
      <c r="F459" s="68">
        <v>12.143867676879006</v>
      </c>
      <c r="G459" s="69">
        <v>11.972946198081297</v>
      </c>
      <c r="H459" s="70">
        <v>0.24751928028622275</v>
      </c>
      <c r="I459" s="71">
        <f t="shared" si="16"/>
        <v>333074453.05061466</v>
      </c>
      <c r="J459" s="71">
        <f t="shared" si="17"/>
        <v>4163430.6631326834</v>
      </c>
      <c r="K459" s="72">
        <v>420471592.08577949</v>
      </c>
      <c r="L459" s="70">
        <v>8.6237366593083689</v>
      </c>
      <c r="M459" s="71">
        <v>478287479.68485302</v>
      </c>
      <c r="N459" s="71">
        <v>85609726.770706937</v>
      </c>
    </row>
    <row r="460" spans="1:14" x14ac:dyDescent="0.3">
      <c r="A460" s="64" t="s">
        <v>374</v>
      </c>
      <c r="B460" s="65" t="s">
        <v>521</v>
      </c>
      <c r="C460" s="66" t="s">
        <v>493</v>
      </c>
      <c r="D460" s="65" t="s">
        <v>494</v>
      </c>
      <c r="E460" s="67">
        <v>10</v>
      </c>
      <c r="F460" s="68">
        <v>8.4095572217764953</v>
      </c>
      <c r="G460" s="69">
        <v>8.8221338712864057</v>
      </c>
      <c r="H460" s="70">
        <v>0.70202998915957826</v>
      </c>
      <c r="I460" s="71">
        <f t="shared" si="16"/>
        <v>1943432725.2393334</v>
      </c>
      <c r="J460" s="71">
        <f t="shared" si="17"/>
        <v>24292909.065491669</v>
      </c>
      <c r="K460" s="72">
        <v>5624379544.8217869</v>
      </c>
      <c r="L460" s="70">
        <v>9.7500746200949706</v>
      </c>
      <c r="M460" s="71">
        <v>4532441651.4290075</v>
      </c>
      <c r="N460" s="71">
        <v>1842495171.3347163</v>
      </c>
    </row>
    <row r="461" spans="1:14" x14ac:dyDescent="0.3">
      <c r="A461" s="64" t="s">
        <v>374</v>
      </c>
      <c r="B461" s="65" t="s">
        <v>522</v>
      </c>
      <c r="C461" s="66" t="s">
        <v>493</v>
      </c>
      <c r="D461" s="65" t="s">
        <v>494</v>
      </c>
      <c r="E461" s="67">
        <v>10</v>
      </c>
      <c r="F461" s="68">
        <v>9.6327246756728631</v>
      </c>
      <c r="G461" s="69">
        <v>8.8221338712864057</v>
      </c>
      <c r="H461" s="70">
        <v>0.70202998915957826</v>
      </c>
      <c r="I461" s="71">
        <f t="shared" si="16"/>
        <v>1943432725.2393334</v>
      </c>
      <c r="J461" s="71">
        <f t="shared" si="17"/>
        <v>24292909.065491669</v>
      </c>
      <c r="K461" s="72">
        <v>2405162430.2698708</v>
      </c>
      <c r="L461" s="70">
        <v>9.3811444113492826</v>
      </c>
      <c r="M461" s="71">
        <v>4532441651.4290075</v>
      </c>
      <c r="N461" s="71">
        <v>1842495171.3347163</v>
      </c>
    </row>
    <row r="462" spans="1:14" x14ac:dyDescent="0.3">
      <c r="A462" s="64" t="s">
        <v>374</v>
      </c>
      <c r="B462" s="65" t="s">
        <v>523</v>
      </c>
      <c r="C462" s="66" t="s">
        <v>493</v>
      </c>
      <c r="D462" s="65" t="s">
        <v>494</v>
      </c>
      <c r="E462" s="67">
        <v>10</v>
      </c>
      <c r="F462" s="68">
        <v>8.424119716409864</v>
      </c>
      <c r="G462" s="69">
        <v>8.8221338712864057</v>
      </c>
      <c r="H462" s="70">
        <v>0.70202998915957826</v>
      </c>
      <c r="I462" s="71">
        <f t="shared" si="16"/>
        <v>1943432725.2393334</v>
      </c>
      <c r="J462" s="71">
        <f t="shared" si="17"/>
        <v>24292909.065491669</v>
      </c>
      <c r="K462" s="72">
        <v>5567782979.1953659</v>
      </c>
      <c r="L462" s="70">
        <v>9.7456822990208352</v>
      </c>
      <c r="M462" s="71">
        <v>4532441651.4290075</v>
      </c>
      <c r="N462" s="71">
        <v>1842495171.3347163</v>
      </c>
    </row>
    <row r="463" spans="1:14" x14ac:dyDescent="0.3">
      <c r="A463" s="64" t="s">
        <v>373</v>
      </c>
      <c r="B463" s="65" t="s">
        <v>524</v>
      </c>
      <c r="C463" s="66" t="s">
        <v>493</v>
      </c>
      <c r="D463" s="65" t="s">
        <v>494</v>
      </c>
      <c r="E463" s="67">
        <v>11</v>
      </c>
      <c r="F463" s="68">
        <v>8.1536029616263797</v>
      </c>
      <c r="G463" s="69">
        <v>7.7221339457293041</v>
      </c>
      <c r="H463" s="70">
        <v>0.42824982882459328</v>
      </c>
      <c r="I463" s="71">
        <f t="shared" si="16"/>
        <v>3597513516.4651222</v>
      </c>
      <c r="J463" s="71">
        <f t="shared" si="17"/>
        <v>44968918.955814026</v>
      </c>
      <c r="K463" s="72">
        <v>6718544806.8355961</v>
      </c>
      <c r="L463" s="70">
        <v>9.8272752178755365</v>
      </c>
      <c r="M463" s="71">
        <v>9334661567.2537994</v>
      </c>
      <c r="N463" s="71">
        <v>2737018413.2707453</v>
      </c>
    </row>
    <row r="464" spans="1:14" x14ac:dyDescent="0.3">
      <c r="A464" s="64" t="s">
        <v>373</v>
      </c>
      <c r="B464" s="65" t="s">
        <v>525</v>
      </c>
      <c r="C464" s="66" t="s">
        <v>493</v>
      </c>
      <c r="D464" s="65" t="s">
        <v>494</v>
      </c>
      <c r="E464" s="67">
        <v>11</v>
      </c>
      <c r="F464" s="68">
        <v>7.7156212868522722</v>
      </c>
      <c r="G464" s="69">
        <v>7.7221339457293041</v>
      </c>
      <c r="H464" s="70">
        <v>0.42824982882459328</v>
      </c>
      <c r="I464" s="71">
        <f t="shared" si="16"/>
        <v>3597513516.4651222</v>
      </c>
      <c r="J464" s="71">
        <f t="shared" si="17"/>
        <v>44968918.955814026</v>
      </c>
      <c r="K464" s="72">
        <v>9107070372.6974449</v>
      </c>
      <c r="L464" s="70">
        <v>9.9593786924950365</v>
      </c>
      <c r="M464" s="71">
        <v>9334661567.2537994</v>
      </c>
      <c r="N464" s="71">
        <v>2737018413.2707453</v>
      </c>
    </row>
    <row r="465" spans="1:14" x14ac:dyDescent="0.3">
      <c r="A465" s="64" t="s">
        <v>373</v>
      </c>
      <c r="B465" s="65" t="s">
        <v>526</v>
      </c>
      <c r="C465" s="66" t="s">
        <v>493</v>
      </c>
      <c r="D465" s="65" t="s">
        <v>494</v>
      </c>
      <c r="E465" s="67">
        <v>11</v>
      </c>
      <c r="F465" s="68">
        <v>7.2971775887092596</v>
      </c>
      <c r="G465" s="69">
        <v>7.7221339457293041</v>
      </c>
      <c r="H465" s="70">
        <v>0.42824982882459328</v>
      </c>
      <c r="I465" s="71">
        <f t="shared" si="16"/>
        <v>3597513516.4651222</v>
      </c>
      <c r="J465" s="71">
        <f t="shared" si="17"/>
        <v>44968918.955814026</v>
      </c>
      <c r="K465" s="72">
        <v>12178369522.228359</v>
      </c>
      <c r="L465" s="70">
        <v>10.085589147500569</v>
      </c>
      <c r="M465" s="71">
        <v>9334661567.2537994</v>
      </c>
      <c r="N465" s="71">
        <v>2737018413.2707453</v>
      </c>
    </row>
    <row r="466" spans="1:14" x14ac:dyDescent="0.3">
      <c r="A466" s="64" t="s">
        <v>362</v>
      </c>
      <c r="B466" s="65" t="s">
        <v>527</v>
      </c>
      <c r="C466" s="66" t="s">
        <v>493</v>
      </c>
      <c r="D466" s="65" t="s">
        <v>494</v>
      </c>
      <c r="E466" s="67">
        <v>12</v>
      </c>
      <c r="F466" s="68">
        <v>9.8167315348515451</v>
      </c>
      <c r="G466" s="69">
        <v>9.8253584121284323</v>
      </c>
      <c r="H466" s="70">
        <v>1.0605745172780297E-2</v>
      </c>
      <c r="I466" s="71">
        <f t="shared" si="16"/>
        <v>1108318807.3775382</v>
      </c>
      <c r="J466" s="71">
        <f t="shared" si="17"/>
        <v>13853985.092219228</v>
      </c>
      <c r="K466" s="72">
        <v>2116627805.2211328</v>
      </c>
      <c r="L466" s="70">
        <v>9.3256444969661931</v>
      </c>
      <c r="M466" s="71">
        <v>2104022187.6080296</v>
      </c>
      <c r="N466" s="71">
        <v>15473952.028025283</v>
      </c>
    </row>
    <row r="467" spans="1:14" x14ac:dyDescent="0.3">
      <c r="A467" s="64" t="s">
        <v>362</v>
      </c>
      <c r="B467" s="65" t="s">
        <v>528</v>
      </c>
      <c r="C467" s="66" t="s">
        <v>493</v>
      </c>
      <c r="D467" s="65" t="s">
        <v>494</v>
      </c>
      <c r="E467" s="67">
        <v>12</v>
      </c>
      <c r="F467" s="68">
        <v>9.8371994381630543</v>
      </c>
      <c r="G467" s="69">
        <v>9.8253584121284323</v>
      </c>
      <c r="H467" s="70">
        <v>1.0605745172780297E-2</v>
      </c>
      <c r="I467" s="71">
        <f t="shared" si="16"/>
        <v>1108318807.3775382</v>
      </c>
      <c r="J467" s="71">
        <f t="shared" si="17"/>
        <v>13853985.092219228</v>
      </c>
      <c r="K467" s="72">
        <v>2086752747.8324978</v>
      </c>
      <c r="L467" s="70">
        <v>9.3194709940518976</v>
      </c>
      <c r="M467" s="71">
        <v>2104022187.6080296</v>
      </c>
      <c r="N467" s="71">
        <v>15473952.028025283</v>
      </c>
    </row>
    <row r="468" spans="1:14" x14ac:dyDescent="0.3">
      <c r="A468" s="64" t="s">
        <v>362</v>
      </c>
      <c r="B468" s="65" t="s">
        <v>529</v>
      </c>
      <c r="C468" s="66" t="s">
        <v>493</v>
      </c>
      <c r="D468" s="65" t="s">
        <v>494</v>
      </c>
      <c r="E468" s="67">
        <v>12</v>
      </c>
      <c r="F468" s="68">
        <v>9.8221442633706992</v>
      </c>
      <c r="G468" s="69">
        <v>9.8253584121284323</v>
      </c>
      <c r="H468" s="70">
        <v>1.0605745172780297E-2</v>
      </c>
      <c r="I468" s="71">
        <f t="shared" si="16"/>
        <v>1108318807.3775382</v>
      </c>
      <c r="J468" s="71">
        <f t="shared" si="17"/>
        <v>13853985.092219228</v>
      </c>
      <c r="K468" s="72">
        <v>2108686009.7704582</v>
      </c>
      <c r="L468" s="70">
        <v>9.3240119166877573</v>
      </c>
      <c r="M468" s="71">
        <v>2104022187.6080296</v>
      </c>
      <c r="N468" s="71">
        <v>15473952.028025283</v>
      </c>
    </row>
    <row r="469" spans="1:14" x14ac:dyDescent="0.3">
      <c r="A469" s="64" t="s">
        <v>337</v>
      </c>
      <c r="B469" s="65" t="s">
        <v>530</v>
      </c>
      <c r="C469" s="66" t="s">
        <v>493</v>
      </c>
      <c r="D469" s="65" t="s">
        <v>494</v>
      </c>
      <c r="E469" s="67">
        <v>13</v>
      </c>
      <c r="F469" s="68">
        <v>11.037658883511261</v>
      </c>
      <c r="G469" s="69">
        <v>11.202394620436644</v>
      </c>
      <c r="H469" s="70">
        <v>0.19451292969230408</v>
      </c>
      <c r="I469" s="71">
        <f t="shared" si="16"/>
        <v>512717902.71330929</v>
      </c>
      <c r="J469" s="71">
        <f t="shared" si="17"/>
        <v>6408973.7839163663</v>
      </c>
      <c r="K469" s="72">
        <v>906546208.58465719</v>
      </c>
      <c r="L469" s="70">
        <v>8.9573899459073871</v>
      </c>
      <c r="M469" s="71">
        <v>813388200.68795311</v>
      </c>
      <c r="N469" s="71">
        <v>106953826.87398703</v>
      </c>
    </row>
    <row r="470" spans="1:14" x14ac:dyDescent="0.3">
      <c r="A470" s="64" t="s">
        <v>337</v>
      </c>
      <c r="B470" s="65" t="s">
        <v>531</v>
      </c>
      <c r="C470" s="66" t="s">
        <v>493</v>
      </c>
      <c r="D470" s="65" t="s">
        <v>494</v>
      </c>
      <c r="E470" s="67">
        <v>13</v>
      </c>
      <c r="F470" s="68">
        <v>11.152543418594702</v>
      </c>
      <c r="G470" s="69">
        <v>11.202394620436644</v>
      </c>
      <c r="H470" s="70">
        <v>0.19451292969230408</v>
      </c>
      <c r="I470" s="71">
        <f t="shared" si="16"/>
        <v>512717902.71330929</v>
      </c>
      <c r="J470" s="71">
        <f t="shared" si="17"/>
        <v>6408973.7839163663</v>
      </c>
      <c r="K470" s="72">
        <v>837025364.79603231</v>
      </c>
      <c r="L470" s="70">
        <v>8.9227386188344084</v>
      </c>
      <c r="M470" s="71">
        <v>813388200.68795311</v>
      </c>
      <c r="N470" s="71">
        <v>106953826.87398703</v>
      </c>
    </row>
    <row r="471" spans="1:14" x14ac:dyDescent="0.3">
      <c r="A471" s="64" t="s">
        <v>337</v>
      </c>
      <c r="B471" s="65" t="s">
        <v>532</v>
      </c>
      <c r="C471" s="66" t="s">
        <v>493</v>
      </c>
      <c r="D471" s="65" t="s">
        <v>494</v>
      </c>
      <c r="E471" s="67">
        <v>13</v>
      </c>
      <c r="F471" s="68">
        <v>11.416981559203968</v>
      </c>
      <c r="G471" s="69">
        <v>11.202394620436644</v>
      </c>
      <c r="H471" s="70">
        <v>0.19451292969230408</v>
      </c>
      <c r="I471" s="71">
        <f t="shared" si="16"/>
        <v>512717902.71330929</v>
      </c>
      <c r="J471" s="71">
        <f t="shared" si="17"/>
        <v>6408973.7839163663</v>
      </c>
      <c r="K471" s="72">
        <v>696593028.68316972</v>
      </c>
      <c r="L471" s="70">
        <v>8.8429791238408786</v>
      </c>
      <c r="M471" s="71">
        <v>813388200.68795311</v>
      </c>
      <c r="N471" s="71">
        <v>106953826.87398703</v>
      </c>
    </row>
    <row r="472" spans="1:14" x14ac:dyDescent="0.3">
      <c r="A472" s="64" t="s">
        <v>286</v>
      </c>
      <c r="B472" s="65" t="s">
        <v>533</v>
      </c>
      <c r="C472" s="66" t="s">
        <v>493</v>
      </c>
      <c r="D472" s="65" t="s">
        <v>494</v>
      </c>
      <c r="E472" s="67">
        <v>14</v>
      </c>
      <c r="F472" s="68">
        <v>29.860856665917158</v>
      </c>
      <c r="G472" s="69">
        <v>26.624328386175247</v>
      </c>
      <c r="H472" s="70">
        <v>2.9555637344722796</v>
      </c>
      <c r="I472" s="71">
        <f t="shared" si="16"/>
        <v>91302.938067852112</v>
      </c>
      <c r="J472" s="71">
        <f t="shared" si="17"/>
        <v>1141.2867258481515</v>
      </c>
      <c r="K472" s="72">
        <v>1905.2896901766701</v>
      </c>
      <c r="L472" s="70">
        <v>3.279961017429085</v>
      </c>
      <c r="M472" s="71">
        <v>45756.127425193787</v>
      </c>
      <c r="N472" s="71">
        <v>54251.447183325676</v>
      </c>
    </row>
    <row r="473" spans="1:14" x14ac:dyDescent="0.3">
      <c r="A473" s="64" t="s">
        <v>286</v>
      </c>
      <c r="B473" s="65" t="s">
        <v>534</v>
      </c>
      <c r="C473" s="66" t="s">
        <v>493</v>
      </c>
      <c r="D473" s="65" t="s">
        <v>494</v>
      </c>
      <c r="E473" s="67">
        <v>14</v>
      </c>
      <c r="F473" s="68">
        <v>24.068503309964218</v>
      </c>
      <c r="G473" s="69">
        <v>26.624328386175247</v>
      </c>
      <c r="H473" s="70">
        <v>2.9555637344722796</v>
      </c>
      <c r="I473" s="71">
        <f t="shared" si="16"/>
        <v>91302.938067852112</v>
      </c>
      <c r="J473" s="71">
        <f t="shared" si="17"/>
        <v>1141.2867258481515</v>
      </c>
      <c r="K473" s="72">
        <v>106424.90112857161</v>
      </c>
      <c r="L473" s="70">
        <v>5.0270432553787892</v>
      </c>
      <c r="M473" s="71">
        <v>45756.127425193787</v>
      </c>
      <c r="N473" s="71">
        <v>54251.447183325676</v>
      </c>
    </row>
    <row r="474" spans="1:14" x14ac:dyDescent="0.3">
      <c r="A474" s="64" t="s">
        <v>286</v>
      </c>
      <c r="B474" s="65" t="s">
        <v>535</v>
      </c>
      <c r="C474" s="66" t="s">
        <v>493</v>
      </c>
      <c r="D474" s="65" t="s">
        <v>494</v>
      </c>
      <c r="E474" s="67">
        <v>14</v>
      </c>
      <c r="F474" s="68">
        <v>25.943625182644364</v>
      </c>
      <c r="G474" s="69">
        <v>26.624328386175247</v>
      </c>
      <c r="H474" s="70">
        <v>2.9555637344722796</v>
      </c>
      <c r="I474" s="71">
        <f t="shared" si="16"/>
        <v>91302.938067852112</v>
      </c>
      <c r="J474" s="71">
        <f t="shared" si="17"/>
        <v>1141.2867258481515</v>
      </c>
      <c r="K474" s="72">
        <v>28938.191456833069</v>
      </c>
      <c r="L474" s="70">
        <v>4.4614713856337129</v>
      </c>
      <c r="M474" s="71">
        <v>45756.127425193787</v>
      </c>
      <c r="N474" s="71">
        <v>54251.447183325676</v>
      </c>
    </row>
    <row r="475" spans="1:14" x14ac:dyDescent="0.3">
      <c r="A475" s="64" t="s">
        <v>283</v>
      </c>
      <c r="B475" s="65" t="s">
        <v>536</v>
      </c>
      <c r="C475" s="66" t="s">
        <v>493</v>
      </c>
      <c r="D475" s="65" t="s">
        <v>494</v>
      </c>
      <c r="E475" s="67">
        <v>15</v>
      </c>
      <c r="F475" s="68">
        <v>12.037698052571173</v>
      </c>
      <c r="G475" s="69">
        <v>11.750442100770707</v>
      </c>
      <c r="H475" s="70">
        <v>0.26497819716118381</v>
      </c>
      <c r="I475" s="71">
        <f t="shared" si="16"/>
        <v>377256481.42062563</v>
      </c>
      <c r="J475" s="71">
        <f t="shared" si="17"/>
        <v>4715706.01775782</v>
      </c>
      <c r="K475" s="72">
        <v>452646749.59548986</v>
      </c>
      <c r="L475" s="70">
        <v>8.6557594060987348</v>
      </c>
      <c r="M475" s="71">
        <v>558733988.26843369</v>
      </c>
      <c r="N475" s="71">
        <v>99699486.159491092</v>
      </c>
    </row>
    <row r="476" spans="1:14" x14ac:dyDescent="0.3">
      <c r="A476" s="64" t="s">
        <v>283</v>
      </c>
      <c r="B476" s="65" t="s">
        <v>537</v>
      </c>
      <c r="C476" s="66" t="s">
        <v>493</v>
      </c>
      <c r="D476" s="65" t="s">
        <v>494</v>
      </c>
      <c r="E476" s="67">
        <v>15</v>
      </c>
      <c r="F476" s="68">
        <v>11.515564694257469</v>
      </c>
      <c r="G476" s="69">
        <v>11.750442100770707</v>
      </c>
      <c r="H476" s="70">
        <v>0.26497819716118381</v>
      </c>
      <c r="I476" s="71">
        <f t="shared" si="16"/>
        <v>377256481.42062563</v>
      </c>
      <c r="J476" s="71">
        <f t="shared" si="17"/>
        <v>4715706.01775782</v>
      </c>
      <c r="K476" s="72">
        <v>650495960.92124569</v>
      </c>
      <c r="L476" s="70">
        <v>8.8132446042718389</v>
      </c>
      <c r="M476" s="71">
        <v>558733988.26843369</v>
      </c>
      <c r="N476" s="71">
        <v>99699486.159491092</v>
      </c>
    </row>
    <row r="477" spans="1:14" x14ac:dyDescent="0.3">
      <c r="A477" s="64" t="s">
        <v>283</v>
      </c>
      <c r="B477" s="65" t="s">
        <v>538</v>
      </c>
      <c r="C477" s="66" t="s">
        <v>493</v>
      </c>
      <c r="D477" s="65" t="s">
        <v>494</v>
      </c>
      <c r="E477" s="67">
        <v>15</v>
      </c>
      <c r="F477" s="68">
        <v>11.698063555483483</v>
      </c>
      <c r="G477" s="69">
        <v>11.750442100770707</v>
      </c>
      <c r="H477" s="70">
        <v>0.26497819716118381</v>
      </c>
      <c r="I477" s="71">
        <f t="shared" si="16"/>
        <v>377256481.42062563</v>
      </c>
      <c r="J477" s="71">
        <f t="shared" si="17"/>
        <v>4715706.01775782</v>
      </c>
      <c r="K477" s="72">
        <v>573059254.28856552</v>
      </c>
      <c r="L477" s="70">
        <v>8.7581995303095717</v>
      </c>
      <c r="M477" s="71">
        <v>558733988.26843369</v>
      </c>
      <c r="N477" s="71">
        <v>99699486.159491092</v>
      </c>
    </row>
    <row r="478" spans="1:14" x14ac:dyDescent="0.3">
      <c r="A478" s="64" t="s">
        <v>282</v>
      </c>
      <c r="B478" s="65" t="s">
        <v>539</v>
      </c>
      <c r="C478" s="66" t="s">
        <v>493</v>
      </c>
      <c r="D478" s="65" t="s">
        <v>494</v>
      </c>
      <c r="E478" s="67">
        <v>16</v>
      </c>
      <c r="F478" s="68">
        <v>15.834378213023781</v>
      </c>
      <c r="G478" s="69">
        <v>16.347568030908594</v>
      </c>
      <c r="H478" s="70">
        <v>0.99588273666737825</v>
      </c>
      <c r="I478" s="71">
        <f t="shared" si="16"/>
        <v>28772627.376370039</v>
      </c>
      <c r="J478" s="71">
        <f t="shared" si="17"/>
        <v>359657.84220462549</v>
      </c>
      <c r="K478" s="72">
        <v>32404817.079227727</v>
      </c>
      <c r="L478" s="70">
        <v>7.5106095742629781</v>
      </c>
      <c r="M478" s="71">
        <v>25961650.661758523</v>
      </c>
      <c r="N478" s="71">
        <v>13703547.544858463</v>
      </c>
    </row>
    <row r="479" spans="1:14" x14ac:dyDescent="0.3">
      <c r="A479" s="64" t="s">
        <v>282</v>
      </c>
      <c r="B479" s="65" t="s">
        <v>540</v>
      </c>
      <c r="C479" s="66" t="s">
        <v>493</v>
      </c>
      <c r="D479" s="65" t="s">
        <v>494</v>
      </c>
      <c r="E479" s="67">
        <v>16</v>
      </c>
      <c r="F479" s="68">
        <v>15.712950516628224</v>
      </c>
      <c r="G479" s="69">
        <v>16.347568030908594</v>
      </c>
      <c r="H479" s="70">
        <v>0.99588273666737825</v>
      </c>
      <c r="I479" s="71">
        <f t="shared" si="16"/>
        <v>28772627.376370039</v>
      </c>
      <c r="J479" s="71">
        <f t="shared" si="17"/>
        <v>359657.84220462549</v>
      </c>
      <c r="K479" s="72">
        <v>35256113.961478338</v>
      </c>
      <c r="L479" s="70">
        <v>7.5472344413128791</v>
      </c>
      <c r="M479" s="71">
        <v>25961650.661758523</v>
      </c>
      <c r="N479" s="71">
        <v>13703547.544858463</v>
      </c>
    </row>
    <row r="480" spans="1:14" x14ac:dyDescent="0.3">
      <c r="A480" s="64" t="s">
        <v>282</v>
      </c>
      <c r="B480" s="65" t="s">
        <v>541</v>
      </c>
      <c r="C480" s="66" t="s">
        <v>493</v>
      </c>
      <c r="D480" s="65" t="s">
        <v>494</v>
      </c>
      <c r="E480" s="67">
        <v>16</v>
      </c>
      <c r="F480" s="68">
        <v>17.495375363073784</v>
      </c>
      <c r="G480" s="69">
        <v>16.347568030908594</v>
      </c>
      <c r="H480" s="70">
        <v>0.99588273666737825</v>
      </c>
      <c r="I480" s="71">
        <f t="shared" si="16"/>
        <v>28772627.376370039</v>
      </c>
      <c r="J480" s="71">
        <f t="shared" si="17"/>
        <v>359657.84220462549</v>
      </c>
      <c r="K480" s="72">
        <v>10224020.944569491</v>
      </c>
      <c r="L480" s="70">
        <v>7.0096217304956276</v>
      </c>
      <c r="M480" s="71">
        <v>25961650.661758523</v>
      </c>
      <c r="N480" s="71">
        <v>13703547.544858463</v>
      </c>
    </row>
    <row r="481" spans="1:14" x14ac:dyDescent="0.3">
      <c r="A481" s="73" t="s">
        <v>614</v>
      </c>
      <c r="B481" s="74" t="s">
        <v>569</v>
      </c>
      <c r="C481" s="75" t="s">
        <v>493</v>
      </c>
      <c r="D481" s="74" t="s">
        <v>577</v>
      </c>
      <c r="E481" s="76">
        <v>1</v>
      </c>
      <c r="F481" s="77">
        <v>10.767350226716637</v>
      </c>
      <c r="G481" s="78">
        <v>10.677530062561301</v>
      </c>
      <c r="H481" s="79">
        <v>0.15410742993148069</v>
      </c>
      <c r="I481" s="82"/>
      <c r="J481" s="80">
        <v>821000000</v>
      </c>
      <c r="K481" s="81">
        <v>821000000</v>
      </c>
      <c r="L481" s="79">
        <v>8.9143431571194416</v>
      </c>
      <c r="M481" s="82">
        <v>821000000</v>
      </c>
      <c r="N481" s="82">
        <v>0</v>
      </c>
    </row>
    <row r="482" spans="1:14" x14ac:dyDescent="0.3">
      <c r="A482" s="73" t="s">
        <v>614</v>
      </c>
      <c r="B482" s="74" t="s">
        <v>570</v>
      </c>
      <c r="C482" s="75" t="s">
        <v>493</v>
      </c>
      <c r="D482" s="74" t="s">
        <v>577</v>
      </c>
      <c r="E482" s="76">
        <v>1</v>
      </c>
      <c r="F482" s="77">
        <v>10.765655139533477</v>
      </c>
      <c r="G482" s="78">
        <v>10.677530062561301</v>
      </c>
      <c r="H482" s="79">
        <v>0.15410742993148069</v>
      </c>
      <c r="I482" s="82"/>
      <c r="J482" s="80">
        <v>821000000</v>
      </c>
      <c r="K482" s="81">
        <v>821000000</v>
      </c>
      <c r="L482" s="79">
        <v>8.9143431571194416</v>
      </c>
      <c r="M482" s="82">
        <v>821000000</v>
      </c>
      <c r="N482" s="82">
        <v>0</v>
      </c>
    </row>
    <row r="483" spans="1:14" x14ac:dyDescent="0.3">
      <c r="A483" s="73" t="s">
        <v>614</v>
      </c>
      <c r="B483" s="74" t="s">
        <v>571</v>
      </c>
      <c r="C483" s="75" t="s">
        <v>493</v>
      </c>
      <c r="D483" s="74" t="s">
        <v>577</v>
      </c>
      <c r="E483" s="76">
        <v>1</v>
      </c>
      <c r="F483" s="77">
        <v>10.499584821433787</v>
      </c>
      <c r="G483" s="78">
        <v>10.677530062561301</v>
      </c>
      <c r="H483" s="79">
        <v>0.15410742993148069</v>
      </c>
      <c r="I483" s="82"/>
      <c r="J483" s="80">
        <v>821000000</v>
      </c>
      <c r="K483" s="81">
        <v>821000000</v>
      </c>
      <c r="L483" s="79">
        <v>8.9143431571194416</v>
      </c>
      <c r="M483" s="82">
        <v>821000000</v>
      </c>
      <c r="N483" s="82">
        <v>0</v>
      </c>
    </row>
    <row r="484" spans="1:14" x14ac:dyDescent="0.3">
      <c r="A484" s="73" t="s">
        <v>615</v>
      </c>
      <c r="B484" s="74" t="s">
        <v>572</v>
      </c>
      <c r="C484" s="75" t="s">
        <v>493</v>
      </c>
      <c r="D484" s="74" t="s">
        <v>577</v>
      </c>
      <c r="E484" s="76">
        <v>2</v>
      </c>
      <c r="F484" s="77">
        <v>14.150563864941075</v>
      </c>
      <c r="G484" s="78">
        <v>14.077468174815507</v>
      </c>
      <c r="H484" s="79">
        <v>6.354169110645394E-2</v>
      </c>
      <c r="I484" s="82"/>
      <c r="J484" s="80">
        <v>82100000</v>
      </c>
      <c r="K484" s="81">
        <v>82100000</v>
      </c>
      <c r="L484" s="79">
        <v>7.9143431571194407</v>
      </c>
      <c r="M484" s="82">
        <v>82100000</v>
      </c>
      <c r="N484" s="82">
        <v>0</v>
      </c>
    </row>
    <row r="485" spans="1:14" x14ac:dyDescent="0.3">
      <c r="A485" s="73" t="s">
        <v>615</v>
      </c>
      <c r="B485" s="74" t="s">
        <v>573</v>
      </c>
      <c r="C485" s="75" t="s">
        <v>493</v>
      </c>
      <c r="D485" s="74" t="s">
        <v>577</v>
      </c>
      <c r="E485" s="76">
        <v>2</v>
      </c>
      <c r="F485" s="77">
        <v>14.046425924404364</v>
      </c>
      <c r="G485" s="78">
        <v>14.077468174815507</v>
      </c>
      <c r="H485" s="79">
        <v>6.354169110645394E-2</v>
      </c>
      <c r="I485" s="82"/>
      <c r="J485" s="80">
        <v>82100000</v>
      </c>
      <c r="K485" s="81">
        <v>82100000</v>
      </c>
      <c r="L485" s="79">
        <v>7.9143431571194407</v>
      </c>
      <c r="M485" s="82">
        <v>82100000</v>
      </c>
      <c r="N485" s="82">
        <v>0</v>
      </c>
    </row>
    <row r="486" spans="1:14" x14ac:dyDescent="0.3">
      <c r="A486" s="73" t="s">
        <v>615</v>
      </c>
      <c r="B486" s="74" t="s">
        <v>574</v>
      </c>
      <c r="C486" s="75" t="s">
        <v>493</v>
      </c>
      <c r="D486" s="74" t="s">
        <v>577</v>
      </c>
      <c r="E486" s="76">
        <v>2</v>
      </c>
      <c r="F486" s="77">
        <v>14.035414735101082</v>
      </c>
      <c r="G486" s="78">
        <v>14.077468174815507</v>
      </c>
      <c r="H486" s="79">
        <v>6.354169110645394E-2</v>
      </c>
      <c r="I486" s="82"/>
      <c r="J486" s="80">
        <v>82100000</v>
      </c>
      <c r="K486" s="81">
        <v>82100000</v>
      </c>
      <c r="L486" s="79">
        <v>7.9143431571194407</v>
      </c>
      <c r="M486" s="82">
        <v>82100000</v>
      </c>
      <c r="N486" s="82">
        <v>0</v>
      </c>
    </row>
    <row r="487" spans="1:14" x14ac:dyDescent="0.3">
      <c r="A487" s="73" t="s">
        <v>616</v>
      </c>
      <c r="B487" s="74" t="s">
        <v>576</v>
      </c>
      <c r="C487" s="75" t="s">
        <v>493</v>
      </c>
      <c r="D487" s="74" t="s">
        <v>577</v>
      </c>
      <c r="E487" s="76">
        <v>3</v>
      </c>
      <c r="F487" s="77">
        <v>18.521374652484933</v>
      </c>
      <c r="G487" s="78">
        <v>18.5421461000447</v>
      </c>
      <c r="H487" s="79">
        <v>0.35128999073684769</v>
      </c>
      <c r="I487" s="82"/>
      <c r="J487" s="80">
        <v>8210000</v>
      </c>
      <c r="K487" s="81">
        <v>8210000</v>
      </c>
      <c r="L487" s="79">
        <v>6.9143431571194407</v>
      </c>
      <c r="M487" s="82">
        <v>8210000</v>
      </c>
      <c r="N487" s="82">
        <v>0</v>
      </c>
    </row>
    <row r="488" spans="1:14" x14ac:dyDescent="0.3">
      <c r="A488" s="73" t="s">
        <v>616</v>
      </c>
      <c r="B488" s="74" t="s">
        <v>579</v>
      </c>
      <c r="C488" s="75" t="s">
        <v>493</v>
      </c>
      <c r="D488" s="74" t="s">
        <v>577</v>
      </c>
      <c r="E488" s="76">
        <v>3</v>
      </c>
      <c r="F488" s="77">
        <v>18.903360938660565</v>
      </c>
      <c r="G488" s="78">
        <v>18.5421461000447</v>
      </c>
      <c r="H488" s="79">
        <v>0.35128999073684769</v>
      </c>
      <c r="I488" s="82"/>
      <c r="J488" s="80">
        <v>8210000</v>
      </c>
      <c r="K488" s="81">
        <v>8210000</v>
      </c>
      <c r="L488" s="79">
        <v>6.9143431571194407</v>
      </c>
      <c r="M488" s="82">
        <v>8210000</v>
      </c>
      <c r="N488" s="82">
        <v>0</v>
      </c>
    </row>
    <row r="489" spans="1:14" x14ac:dyDescent="0.3">
      <c r="A489" s="73" t="s">
        <v>616</v>
      </c>
      <c r="B489" s="74" t="s">
        <v>580</v>
      </c>
      <c r="C489" s="75" t="s">
        <v>493</v>
      </c>
      <c r="D489" s="74" t="s">
        <v>577</v>
      </c>
      <c r="E489" s="76">
        <v>3</v>
      </c>
      <c r="F489" s="77">
        <v>18.201702708988602</v>
      </c>
      <c r="G489" s="78">
        <v>18.5421461000447</v>
      </c>
      <c r="H489" s="79">
        <v>0.35128999073684769</v>
      </c>
      <c r="I489" s="82"/>
      <c r="J489" s="80">
        <v>8210000</v>
      </c>
      <c r="K489" s="81">
        <v>8210000</v>
      </c>
      <c r="L489" s="79">
        <v>6.9143431571194407</v>
      </c>
      <c r="M489" s="82">
        <v>8210000</v>
      </c>
      <c r="N489" s="82">
        <v>0</v>
      </c>
    </row>
    <row r="490" spans="1:14" x14ac:dyDescent="0.3">
      <c r="A490" s="73" t="s">
        <v>617</v>
      </c>
      <c r="B490" s="74" t="s">
        <v>582</v>
      </c>
      <c r="C490" s="75" t="s">
        <v>493</v>
      </c>
      <c r="D490" s="74" t="s">
        <v>577</v>
      </c>
      <c r="E490" s="76">
        <v>4</v>
      </c>
      <c r="F490" s="77">
        <v>22.612162377014997</v>
      </c>
      <c r="G490" s="78">
        <v>22.931404231239526</v>
      </c>
      <c r="H490" s="79">
        <v>1.565872929690699</v>
      </c>
      <c r="I490" s="82"/>
      <c r="J490" s="80">
        <v>821000</v>
      </c>
      <c r="K490" s="81">
        <v>821000</v>
      </c>
      <c r="L490" s="79">
        <v>5.9143431571194407</v>
      </c>
      <c r="M490" s="82">
        <v>821000</v>
      </c>
      <c r="N490" s="82">
        <v>0</v>
      </c>
    </row>
    <row r="491" spans="1:14" x14ac:dyDescent="0.3">
      <c r="A491" s="73" t="s">
        <v>617</v>
      </c>
      <c r="B491" s="74" t="s">
        <v>583</v>
      </c>
      <c r="C491" s="75" t="s">
        <v>493</v>
      </c>
      <c r="D491" s="74" t="s">
        <v>577</v>
      </c>
      <c r="E491" s="76">
        <v>4</v>
      </c>
      <c r="F491" s="77">
        <v>24.632297850259874</v>
      </c>
      <c r="G491" s="78">
        <v>22.931404231239526</v>
      </c>
      <c r="H491" s="79">
        <v>1.565872929690699</v>
      </c>
      <c r="I491" s="82"/>
      <c r="J491" s="80">
        <v>821000</v>
      </c>
      <c r="K491" s="81">
        <v>821000</v>
      </c>
      <c r="L491" s="79">
        <v>5.9143431571194407</v>
      </c>
      <c r="M491" s="82">
        <v>821000</v>
      </c>
      <c r="N491" s="82">
        <v>0</v>
      </c>
    </row>
    <row r="492" spans="1:14" x14ac:dyDescent="0.3">
      <c r="A492" s="73" t="s">
        <v>617</v>
      </c>
      <c r="B492" s="74" t="s">
        <v>584</v>
      </c>
      <c r="C492" s="75" t="s">
        <v>493</v>
      </c>
      <c r="D492" s="74" t="s">
        <v>577</v>
      </c>
      <c r="E492" s="76">
        <v>4</v>
      </c>
      <c r="F492" s="77">
        <v>21.549752466443703</v>
      </c>
      <c r="G492" s="78">
        <v>22.931404231239526</v>
      </c>
      <c r="H492" s="79">
        <v>1.565872929690699</v>
      </c>
      <c r="I492" s="82"/>
      <c r="J492" s="80">
        <v>821000</v>
      </c>
      <c r="K492" s="81">
        <v>821000</v>
      </c>
      <c r="L492" s="79">
        <v>5.9143431571194407</v>
      </c>
      <c r="M492" s="82">
        <v>821000</v>
      </c>
      <c r="N492" s="82">
        <v>0</v>
      </c>
    </row>
    <row r="493" spans="1:14" x14ac:dyDescent="0.3">
      <c r="A493" s="64" t="s">
        <v>619</v>
      </c>
      <c r="B493" s="65" t="s">
        <v>591</v>
      </c>
      <c r="C493" s="66" t="s">
        <v>493</v>
      </c>
      <c r="D493" s="65" t="s">
        <v>602</v>
      </c>
      <c r="E493" s="67">
        <v>1</v>
      </c>
      <c r="F493" s="68">
        <v>34.789336932161348</v>
      </c>
      <c r="G493" s="69">
        <v>31.747139570009306</v>
      </c>
      <c r="H493" s="70">
        <v>2.8335645209904619</v>
      </c>
      <c r="I493" s="71"/>
      <c r="J493" s="71"/>
      <c r="K493" s="72">
        <v>0</v>
      </c>
      <c r="L493" s="70" t="e">
        <v>#NUM!</v>
      </c>
      <c r="M493" s="71">
        <v>0</v>
      </c>
      <c r="N493" s="71">
        <v>0</v>
      </c>
    </row>
    <row r="494" spans="1:14" x14ac:dyDescent="0.3">
      <c r="A494" s="64" t="s">
        <v>619</v>
      </c>
      <c r="B494" s="65" t="s">
        <v>592</v>
      </c>
      <c r="C494" s="66" t="s">
        <v>493</v>
      </c>
      <c r="D494" s="65" t="s">
        <v>602</v>
      </c>
      <c r="E494" s="67">
        <v>1</v>
      </c>
      <c r="F494" s="68">
        <v>31.269048224431099</v>
      </c>
      <c r="G494" s="69">
        <v>31.747139570009306</v>
      </c>
      <c r="H494" s="70">
        <v>2.8335645209904619</v>
      </c>
      <c r="I494" s="71"/>
      <c r="J494" s="71"/>
      <c r="K494" s="72">
        <v>0</v>
      </c>
      <c r="L494" s="70" t="e">
        <v>#NUM!</v>
      </c>
      <c r="M494" s="71">
        <v>0</v>
      </c>
      <c r="N494" s="71">
        <v>0</v>
      </c>
    </row>
    <row r="495" spans="1:14" x14ac:dyDescent="0.3">
      <c r="A495" s="64" t="s">
        <v>619</v>
      </c>
      <c r="B495" s="65" t="s">
        <v>594</v>
      </c>
      <c r="C495" s="66" t="s">
        <v>493</v>
      </c>
      <c r="D495" s="65" t="s">
        <v>602</v>
      </c>
      <c r="E495" s="67">
        <v>1</v>
      </c>
      <c r="F495" s="68">
        <v>29.183033553435461</v>
      </c>
      <c r="G495" s="69">
        <v>31.747139570009306</v>
      </c>
      <c r="H495" s="70">
        <v>2.8335645209904619</v>
      </c>
      <c r="I495" s="71"/>
      <c r="J495" s="71"/>
      <c r="K495" s="72">
        <v>0</v>
      </c>
      <c r="L495" s="70" t="e">
        <v>#NUM!</v>
      </c>
      <c r="M495" s="71">
        <v>0</v>
      </c>
      <c r="N495" s="71">
        <v>0</v>
      </c>
    </row>
  </sheetData>
  <mergeCells count="5">
    <mergeCell ref="A100:N100"/>
    <mergeCell ref="A198:N198"/>
    <mergeCell ref="A272:N272"/>
    <mergeCell ref="A334:N334"/>
    <mergeCell ref="A432:N43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S1. PW Samples</vt:lpstr>
      <vt:lpstr>Table S2. Core Samples</vt:lpstr>
      <vt:lpstr>Table S3. Oil SARA analysis</vt:lpstr>
      <vt:lpstr>Table S4. qPCR original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2022-10-20T15:04:07Z</dcterms:modified>
</cp:coreProperties>
</file>