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Dropbox\Papers.MTPipeline\Submission\Supplemental Tables\"/>
    </mc:Choice>
  </mc:AlternateContent>
  <xr:revisionPtr revIDLastSave="0" documentId="8_{6112A973-4796-4125-BAF8-1460DC085F11}" xr6:coauthVersionLast="47" xr6:coauthVersionMax="47" xr10:uidLastSave="{00000000-0000-0000-0000-000000000000}"/>
  <bookViews>
    <workbookView xWindow="690" yWindow="690" windowWidth="20490" windowHeight="15645" xr2:uid="{00000000-000D-0000-FFFF-FFFF00000000}"/>
  </bookViews>
  <sheets>
    <sheet name="STable 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5" i="2" l="1"/>
  <c r="A26" i="2" s="1"/>
  <c r="A27" i="2" s="1"/>
  <c r="A28" i="2" s="1"/>
  <c r="A20" i="2"/>
  <c r="A21" i="2" s="1"/>
  <c r="A22" i="2" s="1"/>
  <c r="A23" i="2" s="1"/>
  <c r="A10" i="2" l="1"/>
  <c r="A11" i="2" s="1"/>
  <c r="A12" i="2" s="1"/>
  <c r="A13" i="2" s="1"/>
  <c r="A15" i="2" s="1"/>
  <c r="A16" i="2" s="1"/>
  <c r="A17" i="2" s="1"/>
  <c r="A18" i="2" s="1"/>
  <c r="H13" i="2" l="1"/>
  <c r="H12" i="2"/>
  <c r="H11" i="2"/>
  <c r="H10" i="2"/>
  <c r="H9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<sst xmlns="http://schemas.openxmlformats.org/spreadsheetml/2006/main" count="43" uniqueCount="19">
  <si>
    <t>Other Bacteria</t>
  </si>
  <si>
    <t>Leuconostoc mesenteroides</t>
  </si>
  <si>
    <t>Lactobacillus sakei</t>
  </si>
  <si>
    <t>Weissella koreensis</t>
  </si>
  <si>
    <t>Leuconostoc carnosum</t>
  </si>
  <si>
    <t>Leuconostoc gelidum</t>
  </si>
  <si>
    <t>Tool</t>
  </si>
  <si>
    <t>Sample SRR</t>
  </si>
  <si>
    <t>BWA</t>
  </si>
  <si>
    <t>MetaPro</t>
  </si>
  <si>
    <t>HUMAnN2</t>
  </si>
  <si>
    <t>SAMSA2</t>
  </si>
  <si>
    <t>HUMAnN3</t>
  </si>
  <si>
    <t>SRR443370</t>
  </si>
  <si>
    <t>SRR443369</t>
  </si>
  <si>
    <t>SRR443368</t>
  </si>
  <si>
    <t>SRR443367</t>
  </si>
  <si>
    <t>SRR443366</t>
  </si>
  <si>
    <t>Supplemental Table 4: Read annotation statistics for kimchi fermentation datasets from MetaPro, HUMAnN3, HUMAnN2, SAMSA2, compared with the gold standard.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</si>
</sst>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CC3300"/>
      <color rgb="FFA21C0E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1AF9-E967-4514-B730-E573C48799A1}">
  <dimension ref="A1:M28"/>
  <sheetViews>
    <sheetView tabSelected="1" zoomScale="115" zoomScaleNormal="115" workbookViewId="0">
      <pane xSplit="1" topLeftCell="B1" activePane="topRight" state="frozen"/>
      <selection pane="topRight" activeCell="A19" sqref="A19"/>
    </sheetView>
  </sheetViews>
  <sheetFormatPr defaultRowHeight="15.75" x14ac:dyDescent="0.25"/>
  <cols>
    <col min="1" max="1" width="21.140625" style="2" customWidth="1"/>
    <col min="2" max="2" width="14.85546875" style="2" customWidth="1"/>
    <col min="3" max="3" width="15.42578125" style="2" customWidth="1"/>
    <col min="4" max="8" width="9.140625" style="2"/>
    <col min="9" max="9" width="12.7109375" style="2" customWidth="1"/>
    <col min="10" max="11" width="9.140625" style="2"/>
    <col min="12" max="12" width="12.85546875" style="2" customWidth="1"/>
    <col min="13" max="17" width="9.140625" style="2"/>
    <col min="18" max="18" width="11.42578125" style="2" customWidth="1"/>
    <col min="19" max="37" width="9.140625" style="2"/>
    <col min="38" max="38" width="10.5703125" style="2" customWidth="1"/>
    <col min="39" max="16384" width="9.140625" style="2"/>
  </cols>
  <sheetData>
    <row r="1" spans="1:13" x14ac:dyDescent="0.25">
      <c r="A1" s="1" t="s">
        <v>18</v>
      </c>
    </row>
    <row r="3" spans="1:13" x14ac:dyDescent="0.25">
      <c r="A3" s="2" t="s">
        <v>6</v>
      </c>
      <c r="B3" s="2" t="s">
        <v>7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0</v>
      </c>
    </row>
    <row r="4" spans="1:13" x14ac:dyDescent="0.25">
      <c r="A4" s="2" t="s">
        <v>8</v>
      </c>
      <c r="B4" s="2" t="s">
        <v>13</v>
      </c>
      <c r="C4" s="2">
        <v>948689</v>
      </c>
      <c r="D4" s="2">
        <v>5975990</v>
      </c>
      <c r="E4" s="2">
        <v>3886793</v>
      </c>
      <c r="F4" s="2">
        <v>262316</v>
      </c>
      <c r="G4" s="2">
        <v>412646</v>
      </c>
      <c r="H4" s="2">
        <v>0</v>
      </c>
    </row>
    <row r="5" spans="1:13" x14ac:dyDescent="0.25">
      <c r="A5" s="2" t="s">
        <v>8</v>
      </c>
      <c r="B5" s="2" t="s">
        <v>14</v>
      </c>
      <c r="C5" s="2">
        <v>1205383</v>
      </c>
      <c r="D5" s="2">
        <v>1651824</v>
      </c>
      <c r="E5" s="2">
        <v>4973380</v>
      </c>
      <c r="F5" s="2">
        <v>751355</v>
      </c>
      <c r="G5" s="2">
        <v>811028</v>
      </c>
      <c r="H5" s="2">
        <v>0</v>
      </c>
    </row>
    <row r="6" spans="1:13" x14ac:dyDescent="0.25">
      <c r="A6" s="2" t="s">
        <v>8</v>
      </c>
      <c r="B6" s="2" t="s">
        <v>15</v>
      </c>
      <c r="C6" s="2">
        <v>1093027</v>
      </c>
      <c r="D6" s="2">
        <v>4834264</v>
      </c>
      <c r="E6" s="2">
        <v>7714934</v>
      </c>
      <c r="F6" s="2">
        <v>439276</v>
      </c>
      <c r="G6" s="2">
        <v>1645806</v>
      </c>
      <c r="H6" s="2">
        <v>0</v>
      </c>
    </row>
    <row r="7" spans="1:13" x14ac:dyDescent="0.25">
      <c r="A7" s="2" t="s">
        <v>8</v>
      </c>
      <c r="B7" s="2" t="s">
        <v>16</v>
      </c>
      <c r="C7" s="2">
        <v>3013422</v>
      </c>
      <c r="D7" s="2">
        <v>2323617</v>
      </c>
      <c r="E7" s="2">
        <v>2738746</v>
      </c>
      <c r="F7" s="2">
        <v>860343</v>
      </c>
      <c r="G7" s="2">
        <v>1660432</v>
      </c>
      <c r="H7" s="2">
        <v>0</v>
      </c>
    </row>
    <row r="8" spans="1:13" x14ac:dyDescent="0.25">
      <c r="A8" s="2" t="s">
        <v>8</v>
      </c>
      <c r="B8" s="2" t="s">
        <v>17</v>
      </c>
      <c r="C8" s="2">
        <f>1770984</f>
        <v>1770984</v>
      </c>
      <c r="D8" s="2">
        <f>60021</f>
        <v>60021</v>
      </c>
      <c r="E8" s="2">
        <f>74203</f>
        <v>74203</v>
      </c>
      <c r="F8" s="2">
        <f>307427</f>
        <v>307427</v>
      </c>
      <c r="G8" s="2">
        <f>141395</f>
        <v>141395</v>
      </c>
      <c r="H8" s="2">
        <v>0</v>
      </c>
    </row>
    <row r="9" spans="1:13" x14ac:dyDescent="0.25">
      <c r="A9" s="2" t="s">
        <v>9</v>
      </c>
      <c r="B9" s="2" t="s">
        <v>13</v>
      </c>
      <c r="C9" s="2">
        <v>485753</v>
      </c>
      <c r="D9" s="2">
        <v>2378543</v>
      </c>
      <c r="E9" s="2">
        <v>1546320</v>
      </c>
      <c r="F9" s="2">
        <v>49147</v>
      </c>
      <c r="G9" s="2">
        <v>132740</v>
      </c>
      <c r="H9" s="2">
        <f>5901960 - SUM(C9:G9)</f>
        <v>1309457</v>
      </c>
    </row>
    <row r="10" spans="1:13" x14ac:dyDescent="0.25">
      <c r="A10" s="2" t="str">
        <f>A9</f>
        <v>MetaPro</v>
      </c>
      <c r="B10" s="2" t="s">
        <v>14</v>
      </c>
      <c r="C10" s="2">
        <v>293506</v>
      </c>
      <c r="D10" s="2">
        <v>170201</v>
      </c>
      <c r="E10" s="2">
        <v>1601745</v>
      </c>
      <c r="F10" s="2">
        <v>283385</v>
      </c>
      <c r="G10" s="2">
        <v>124861</v>
      </c>
      <c r="H10" s="2">
        <f>3409476 - SUM(C10:G10)</f>
        <v>935778</v>
      </c>
    </row>
    <row r="11" spans="1:13" x14ac:dyDescent="0.25">
      <c r="A11" s="2" t="str">
        <f t="shared" ref="A11:A28" si="0">A10</f>
        <v>MetaPro</v>
      </c>
      <c r="B11" s="2" t="s">
        <v>15</v>
      </c>
      <c r="C11" s="2">
        <v>731136</v>
      </c>
      <c r="D11" s="2">
        <v>2828998</v>
      </c>
      <c r="E11" s="2">
        <v>4285403</v>
      </c>
      <c r="F11" s="2">
        <v>153892</v>
      </c>
      <c r="G11" s="2">
        <v>1046455</v>
      </c>
      <c r="H11" s="2">
        <f>10557664 - SUM(C11:G11)</f>
        <v>1511780</v>
      </c>
    </row>
    <row r="12" spans="1:13" x14ac:dyDescent="0.25">
      <c r="A12" s="2" t="str">
        <f t="shared" si="0"/>
        <v>MetaPro</v>
      </c>
      <c r="B12" s="2" t="s">
        <v>16</v>
      </c>
      <c r="C12" s="2">
        <v>1452986</v>
      </c>
      <c r="D12" s="2">
        <v>1559481</v>
      </c>
      <c r="E12" s="2">
        <v>1337593</v>
      </c>
      <c r="F12" s="2">
        <v>291660</v>
      </c>
      <c r="G12" s="2">
        <v>1054923</v>
      </c>
      <c r="H12" s="2">
        <f>7379554-SUM(C12:G12)</f>
        <v>1682911</v>
      </c>
    </row>
    <row r="13" spans="1:13" x14ac:dyDescent="0.25">
      <c r="A13" s="2" t="str">
        <f t="shared" si="0"/>
        <v>MetaPro</v>
      </c>
      <c r="B13" s="2" t="s">
        <v>17</v>
      </c>
      <c r="C13" s="2">
        <v>364029</v>
      </c>
      <c r="D13" s="2">
        <v>21112</v>
      </c>
      <c r="E13" s="2">
        <v>22848</v>
      </c>
      <c r="F13" s="2">
        <v>1235</v>
      </c>
      <c r="G13" s="2">
        <v>3856</v>
      </c>
      <c r="H13" s="2">
        <f>2364715-SUM(C13:G13)</f>
        <v>1951635</v>
      </c>
      <c r="I13" s="3"/>
      <c r="J13" s="3"/>
      <c r="K13" s="3"/>
      <c r="L13" s="3"/>
      <c r="M13" s="3"/>
    </row>
    <row r="14" spans="1:13" x14ac:dyDescent="0.25">
      <c r="A14" s="2" t="s">
        <v>10</v>
      </c>
      <c r="B14" s="2" t="s">
        <v>13</v>
      </c>
      <c r="C14" s="2">
        <v>721778</v>
      </c>
      <c r="D14" s="2">
        <v>1625186</v>
      </c>
      <c r="E14" s="2">
        <v>1086179</v>
      </c>
      <c r="F14" s="2">
        <v>45071</v>
      </c>
      <c r="G14" s="2">
        <v>0</v>
      </c>
      <c r="H14" s="2">
        <v>0</v>
      </c>
    </row>
    <row r="15" spans="1:13" x14ac:dyDescent="0.25">
      <c r="A15" s="2" t="str">
        <f t="shared" si="0"/>
        <v>HUMAnN2</v>
      </c>
      <c r="B15" s="2" t="s">
        <v>14</v>
      </c>
      <c r="C15" s="2">
        <v>792804</v>
      </c>
      <c r="D15" s="2">
        <v>63810</v>
      </c>
      <c r="E15" s="2">
        <v>1018926</v>
      </c>
      <c r="F15" s="2">
        <v>90618</v>
      </c>
      <c r="G15" s="2">
        <v>0</v>
      </c>
      <c r="H15" s="2">
        <v>0</v>
      </c>
    </row>
    <row r="16" spans="1:13" x14ac:dyDescent="0.25">
      <c r="A16" s="2" t="str">
        <f t="shared" si="0"/>
        <v>HUMAnN2</v>
      </c>
      <c r="B16" s="2" t="s">
        <v>15</v>
      </c>
      <c r="C16" s="2">
        <v>834942</v>
      </c>
      <c r="D16" s="2">
        <v>2137257</v>
      </c>
      <c r="E16" s="2">
        <v>3113739</v>
      </c>
      <c r="F16" s="2">
        <v>110814</v>
      </c>
      <c r="G16" s="2">
        <v>764237</v>
      </c>
      <c r="H16" s="2">
        <v>0</v>
      </c>
    </row>
    <row r="17" spans="1:8" x14ac:dyDescent="0.25">
      <c r="A17" s="2" t="str">
        <f t="shared" si="0"/>
        <v>HUMAnN2</v>
      </c>
      <c r="B17" s="2" t="s">
        <v>16</v>
      </c>
      <c r="C17" s="2">
        <v>1628308</v>
      </c>
      <c r="D17" s="2">
        <v>1121555</v>
      </c>
      <c r="E17" s="2">
        <v>912859</v>
      </c>
      <c r="F17" s="2">
        <v>0</v>
      </c>
      <c r="G17" s="2">
        <v>0</v>
      </c>
      <c r="H17" s="2">
        <v>0</v>
      </c>
    </row>
    <row r="18" spans="1:8" x14ac:dyDescent="0.25">
      <c r="A18" s="2" t="str">
        <f t="shared" si="0"/>
        <v>HUMAnN2</v>
      </c>
      <c r="B18" s="2" t="s">
        <v>17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5">
      <c r="A19" s="2" t="s">
        <v>11</v>
      </c>
      <c r="B19" s="2" t="s">
        <v>13</v>
      </c>
      <c r="C19" s="2">
        <v>272178</v>
      </c>
      <c r="D19" s="2">
        <v>1132447</v>
      </c>
      <c r="E19" s="2">
        <v>874231</v>
      </c>
      <c r="F19" s="2">
        <v>27484</v>
      </c>
      <c r="G19" s="2">
        <v>66798</v>
      </c>
      <c r="H19" s="2">
        <v>1238449</v>
      </c>
    </row>
    <row r="20" spans="1:8" x14ac:dyDescent="0.25">
      <c r="A20" s="2" t="str">
        <f t="shared" si="0"/>
        <v>SAMSA2</v>
      </c>
      <c r="B20" s="2" t="s">
        <v>14</v>
      </c>
      <c r="C20" s="2">
        <v>164373</v>
      </c>
      <c r="D20" s="2">
        <v>46707</v>
      </c>
      <c r="E20" s="2">
        <v>781765</v>
      </c>
      <c r="F20" s="2">
        <v>63154</v>
      </c>
      <c r="G20" s="2">
        <v>37853</v>
      </c>
      <c r="H20" s="2">
        <v>835412</v>
      </c>
    </row>
    <row r="21" spans="1:8" x14ac:dyDescent="0.25">
      <c r="A21" s="2" t="str">
        <f t="shared" si="0"/>
        <v>SAMSA2</v>
      </c>
      <c r="B21" s="2" t="s">
        <v>15</v>
      </c>
      <c r="C21" s="2">
        <v>499711</v>
      </c>
      <c r="D21" s="2">
        <v>1286424</v>
      </c>
      <c r="E21" s="2">
        <v>2287682</v>
      </c>
      <c r="F21" s="2">
        <v>87898</v>
      </c>
      <c r="G21" s="2">
        <v>599533</v>
      </c>
      <c r="H21" s="2">
        <v>2249597</v>
      </c>
    </row>
    <row r="22" spans="1:8" x14ac:dyDescent="0.25">
      <c r="A22" s="2" t="str">
        <f t="shared" si="0"/>
        <v>SAMSA2</v>
      </c>
      <c r="B22" s="2" t="s">
        <v>16</v>
      </c>
      <c r="C22" s="2">
        <v>934483</v>
      </c>
      <c r="D22" s="2">
        <v>619965</v>
      </c>
      <c r="E22" s="2">
        <v>605963</v>
      </c>
      <c r="F22" s="2">
        <v>160345</v>
      </c>
      <c r="G22" s="2">
        <v>553060</v>
      </c>
      <c r="H22" s="2">
        <v>247715</v>
      </c>
    </row>
    <row r="23" spans="1:8" x14ac:dyDescent="0.25">
      <c r="A23" s="2" t="str">
        <f t="shared" si="0"/>
        <v>SAMSA2</v>
      </c>
      <c r="B23" s="2" t="s">
        <v>17</v>
      </c>
      <c r="C23" s="2">
        <v>192774</v>
      </c>
      <c r="D23" s="2">
        <v>8508</v>
      </c>
      <c r="E23" s="2">
        <v>2033</v>
      </c>
      <c r="F23" s="2">
        <v>6253</v>
      </c>
      <c r="G23" s="2">
        <v>17490</v>
      </c>
      <c r="H23" s="2">
        <v>2102740</v>
      </c>
    </row>
    <row r="24" spans="1:8" x14ac:dyDescent="0.25">
      <c r="A24" s="2" t="s">
        <v>12</v>
      </c>
      <c r="B24" s="2" t="s">
        <v>13</v>
      </c>
      <c r="C24" s="2">
        <v>342980</v>
      </c>
      <c r="D24" s="2">
        <v>1570278</v>
      </c>
      <c r="E24" s="2">
        <v>1076432</v>
      </c>
      <c r="F24" s="2">
        <v>35382</v>
      </c>
      <c r="G24" s="2">
        <v>71012</v>
      </c>
      <c r="H24" s="2">
        <v>193448</v>
      </c>
    </row>
    <row r="25" spans="1:8" x14ac:dyDescent="0.25">
      <c r="A25" s="2" t="str">
        <f t="shared" si="0"/>
        <v>HUMAnN3</v>
      </c>
      <c r="B25" s="2" t="s">
        <v>14</v>
      </c>
      <c r="C25" s="2">
        <v>189247</v>
      </c>
      <c r="D25" s="2">
        <v>68174</v>
      </c>
      <c r="E25" s="2">
        <v>1008204</v>
      </c>
      <c r="F25" s="2">
        <v>90597</v>
      </c>
      <c r="G25" s="2">
        <v>39527</v>
      </c>
      <c r="H25" s="2">
        <v>9843</v>
      </c>
    </row>
    <row r="26" spans="1:8" x14ac:dyDescent="0.25">
      <c r="A26" s="2" t="str">
        <f t="shared" si="0"/>
        <v>HUMAnN3</v>
      </c>
      <c r="B26" s="2" t="s">
        <v>15</v>
      </c>
      <c r="C26" s="2">
        <v>572644</v>
      </c>
      <c r="D26" s="2">
        <v>2036751</v>
      </c>
      <c r="E26" s="2">
        <v>3059119</v>
      </c>
      <c r="F26" s="2">
        <v>116167</v>
      </c>
      <c r="G26" s="2">
        <v>729992</v>
      </c>
      <c r="H26" s="2">
        <v>276574</v>
      </c>
    </row>
    <row r="27" spans="1:8" x14ac:dyDescent="0.25">
      <c r="A27" s="2" t="str">
        <f t="shared" si="0"/>
        <v>HUMAnN3</v>
      </c>
      <c r="B27" s="2" t="s">
        <v>16</v>
      </c>
      <c r="C27" s="2">
        <v>1110458</v>
      </c>
      <c r="D27" s="2">
        <v>1055616</v>
      </c>
      <c r="E27" s="2">
        <v>869210</v>
      </c>
      <c r="F27" s="2">
        <v>241943</v>
      </c>
      <c r="G27" s="2">
        <v>686840</v>
      </c>
      <c r="H27" s="2">
        <v>923799</v>
      </c>
    </row>
    <row r="28" spans="1:8" x14ac:dyDescent="0.25">
      <c r="A28" s="2" t="str">
        <f t="shared" si="0"/>
        <v>HUMAnN3</v>
      </c>
      <c r="B28" s="2" t="s">
        <v>17</v>
      </c>
      <c r="C28" s="2">
        <v>210102</v>
      </c>
      <c r="D28" s="2">
        <v>17613</v>
      </c>
      <c r="E28" s="2">
        <v>0</v>
      </c>
      <c r="F28" s="2">
        <v>0</v>
      </c>
      <c r="G28" s="2">
        <v>0</v>
      </c>
      <c r="H28" s="2">
        <v>2084733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</dc:creator>
  <cp:lastModifiedBy>John</cp:lastModifiedBy>
  <cp:lastPrinted>2021-02-09T07:25:35Z</cp:lastPrinted>
  <dcterms:created xsi:type="dcterms:W3CDTF">2015-06-05T18:17:20Z</dcterms:created>
  <dcterms:modified xsi:type="dcterms:W3CDTF">2022-12-20T15:26:56Z</dcterms:modified>
</cp:coreProperties>
</file>