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peterdedon/*PCD/Manuscripts/PT Microbiome 2022 5-30/Byrne et al Microbiome Submission 2024 9-7/"/>
    </mc:Choice>
  </mc:AlternateContent>
  <xr:revisionPtr revIDLastSave="0" documentId="13_ncr:1_{00C9D954-F6B3-5D43-8A3F-B5FFD31F050A}" xr6:coauthVersionLast="47" xr6:coauthVersionMax="47" xr10:uidLastSave="{00000000-0000-0000-0000-000000000000}"/>
  <bookViews>
    <workbookView xWindow="-2020" yWindow="4900" windowWidth="33540" windowHeight="21580" xr2:uid="{112D664D-4556-214D-BAFC-B12B1D1D017C}"/>
  </bookViews>
  <sheets>
    <sheet name="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8" i="1" l="1"/>
  <c r="L69" i="1" s="1"/>
  <c r="L65" i="1"/>
  <c r="L66" i="1" s="1"/>
  <c r="J68" i="1"/>
  <c r="J69" i="1" s="1"/>
  <c r="I68" i="1"/>
  <c r="I69" i="1" s="1"/>
  <c r="H68" i="1"/>
  <c r="H69" i="1" s="1"/>
  <c r="J63" i="1"/>
  <c r="I63" i="1"/>
  <c r="H63" i="1"/>
  <c r="G63" i="1"/>
  <c r="J62" i="1"/>
  <c r="I62" i="1"/>
  <c r="H62" i="1"/>
  <c r="G62" i="1"/>
  <c r="J61" i="1"/>
  <c r="I61" i="1"/>
  <c r="H61" i="1"/>
  <c r="G61" i="1"/>
  <c r="J60" i="1"/>
  <c r="I60" i="1"/>
  <c r="H60" i="1"/>
  <c r="G60" i="1"/>
  <c r="J59" i="1"/>
  <c r="I59" i="1"/>
  <c r="H59" i="1"/>
  <c r="G59" i="1"/>
  <c r="J58" i="1"/>
  <c r="I58" i="1"/>
  <c r="H58" i="1"/>
  <c r="G58" i="1"/>
  <c r="J57" i="1"/>
  <c r="I57" i="1"/>
  <c r="H57" i="1"/>
  <c r="G57" i="1"/>
  <c r="J56" i="1"/>
  <c r="I56" i="1"/>
  <c r="H56" i="1"/>
  <c r="G56" i="1"/>
  <c r="J55" i="1"/>
  <c r="I55" i="1"/>
  <c r="H55" i="1"/>
  <c r="G55" i="1"/>
  <c r="J54" i="1"/>
  <c r="I54" i="1"/>
  <c r="H54" i="1"/>
  <c r="G54" i="1"/>
  <c r="J53" i="1"/>
  <c r="I53" i="1"/>
  <c r="H53" i="1"/>
  <c r="G53" i="1"/>
  <c r="J52" i="1"/>
  <c r="I52" i="1"/>
  <c r="H52" i="1"/>
  <c r="G52" i="1"/>
  <c r="J51" i="1"/>
  <c r="I51" i="1"/>
  <c r="H51" i="1"/>
  <c r="G51" i="1"/>
  <c r="J50" i="1"/>
  <c r="I50" i="1"/>
  <c r="H50" i="1"/>
  <c r="G50" i="1"/>
  <c r="J49" i="1"/>
  <c r="I49" i="1"/>
  <c r="H49" i="1"/>
  <c r="G49" i="1"/>
  <c r="J48" i="1"/>
  <c r="I48" i="1"/>
  <c r="H48" i="1"/>
  <c r="G48" i="1"/>
  <c r="J47" i="1"/>
  <c r="I47" i="1"/>
  <c r="H47" i="1"/>
  <c r="G47" i="1"/>
  <c r="J46" i="1"/>
  <c r="I46" i="1"/>
  <c r="H46" i="1"/>
  <c r="G46" i="1"/>
  <c r="J45" i="1"/>
  <c r="I45" i="1"/>
  <c r="H45" i="1"/>
  <c r="G45" i="1"/>
  <c r="J44" i="1"/>
  <c r="I44" i="1"/>
  <c r="H44" i="1"/>
  <c r="G44" i="1"/>
  <c r="J43" i="1"/>
  <c r="I43" i="1"/>
  <c r="H43" i="1"/>
  <c r="G43" i="1"/>
  <c r="J42" i="1"/>
  <c r="I42" i="1"/>
  <c r="H42" i="1"/>
  <c r="G42" i="1"/>
  <c r="J41" i="1"/>
  <c r="I41" i="1"/>
  <c r="H41" i="1"/>
  <c r="G41" i="1"/>
  <c r="J40" i="1"/>
  <c r="I40" i="1"/>
  <c r="H40" i="1"/>
  <c r="G40" i="1"/>
  <c r="J39" i="1"/>
  <c r="I39" i="1"/>
  <c r="H39" i="1"/>
  <c r="G39" i="1"/>
  <c r="J38" i="1"/>
  <c r="I38" i="1"/>
  <c r="H38" i="1"/>
  <c r="G38" i="1"/>
  <c r="J37" i="1"/>
  <c r="I37" i="1"/>
  <c r="H37" i="1"/>
  <c r="G37" i="1"/>
  <c r="J36" i="1"/>
  <c r="I36" i="1"/>
  <c r="H36" i="1"/>
  <c r="G36" i="1"/>
  <c r="J35" i="1"/>
  <c r="I35" i="1"/>
  <c r="H35" i="1"/>
  <c r="G35" i="1"/>
  <c r="J34" i="1"/>
  <c r="I34" i="1"/>
  <c r="H34" i="1"/>
  <c r="G34" i="1"/>
  <c r="J33" i="1"/>
  <c r="I33" i="1"/>
  <c r="H33" i="1"/>
  <c r="G33" i="1"/>
  <c r="J32" i="1"/>
  <c r="I32" i="1"/>
  <c r="H32" i="1"/>
  <c r="G32" i="1"/>
  <c r="J31" i="1"/>
  <c r="I31" i="1"/>
  <c r="H31" i="1"/>
  <c r="G31" i="1"/>
  <c r="J30" i="1"/>
  <c r="I30" i="1"/>
  <c r="H30" i="1"/>
  <c r="G30" i="1"/>
  <c r="J29" i="1"/>
  <c r="I29" i="1"/>
  <c r="H29" i="1"/>
  <c r="G29" i="1"/>
  <c r="J28" i="1"/>
  <c r="I28" i="1"/>
  <c r="H28" i="1"/>
  <c r="G28" i="1"/>
  <c r="J27" i="1"/>
  <c r="I27" i="1"/>
  <c r="H27" i="1"/>
  <c r="G27" i="1"/>
  <c r="J26" i="1"/>
  <c r="I26" i="1"/>
  <c r="H26" i="1"/>
  <c r="G26" i="1"/>
  <c r="J25" i="1"/>
  <c r="I25" i="1"/>
  <c r="H25" i="1"/>
  <c r="G25" i="1"/>
  <c r="J24" i="1"/>
  <c r="I24" i="1"/>
  <c r="H24" i="1"/>
  <c r="G24" i="1"/>
  <c r="J23" i="1"/>
  <c r="I23" i="1"/>
  <c r="H23" i="1"/>
  <c r="G23" i="1"/>
  <c r="J22" i="1"/>
  <c r="I22" i="1"/>
  <c r="H22" i="1"/>
  <c r="G22" i="1"/>
  <c r="J21" i="1"/>
  <c r="I21" i="1"/>
  <c r="H21" i="1"/>
  <c r="G21" i="1"/>
  <c r="J20" i="1"/>
  <c r="I20" i="1"/>
  <c r="H20" i="1"/>
  <c r="G20" i="1"/>
  <c r="J19" i="1"/>
  <c r="I19" i="1"/>
  <c r="H19" i="1"/>
  <c r="G19" i="1"/>
  <c r="J18" i="1"/>
  <c r="I18" i="1"/>
  <c r="H18" i="1"/>
  <c r="G18" i="1"/>
  <c r="J17" i="1"/>
  <c r="I17" i="1"/>
  <c r="H17" i="1"/>
  <c r="G17" i="1"/>
  <c r="J16" i="1"/>
  <c r="I16" i="1"/>
  <c r="H16" i="1"/>
  <c r="G16" i="1"/>
  <c r="J15" i="1"/>
  <c r="I15" i="1"/>
  <c r="H15" i="1"/>
  <c r="G15" i="1"/>
  <c r="J14" i="1"/>
  <c r="I14" i="1"/>
  <c r="H14" i="1"/>
  <c r="G14" i="1"/>
  <c r="J13" i="1"/>
  <c r="I13" i="1"/>
  <c r="H13" i="1"/>
  <c r="G13" i="1"/>
  <c r="J12" i="1"/>
  <c r="I12" i="1"/>
  <c r="H12" i="1"/>
  <c r="G12" i="1"/>
  <c r="J11" i="1"/>
  <c r="I11" i="1"/>
  <c r="H11" i="1"/>
  <c r="G11" i="1"/>
  <c r="J10" i="1"/>
  <c r="I10" i="1"/>
  <c r="H10" i="1"/>
  <c r="G10" i="1"/>
  <c r="J9" i="1"/>
  <c r="I9" i="1"/>
  <c r="H9" i="1"/>
  <c r="G9" i="1"/>
  <c r="J8" i="1"/>
  <c r="I8" i="1"/>
  <c r="H8" i="1"/>
  <c r="G8" i="1"/>
  <c r="J7" i="1"/>
  <c r="I7" i="1"/>
  <c r="H7" i="1"/>
  <c r="G7" i="1"/>
  <c r="J6" i="1"/>
  <c r="J65" i="1" s="1"/>
  <c r="J66" i="1" s="1"/>
  <c r="I6" i="1"/>
  <c r="I65" i="1" s="1"/>
  <c r="I66" i="1" s="1"/>
  <c r="H6" i="1"/>
  <c r="H65" i="1" s="1"/>
  <c r="H66" i="1" s="1"/>
  <c r="G6" i="1"/>
  <c r="G65" i="1" s="1"/>
  <c r="G66" i="1" s="1"/>
  <c r="G68" i="1" l="1"/>
  <c r="G69" i="1" s="1"/>
</calcChain>
</file>

<file path=xl/sharedStrings.xml><?xml version="1.0" encoding="utf-8"?>
<sst xmlns="http://schemas.openxmlformats.org/spreadsheetml/2006/main" count="59" uniqueCount="50">
  <si>
    <t>CA</t>
  </si>
  <si>
    <t>CC</t>
  </si>
  <si>
    <t>GA</t>
  </si>
  <si>
    <t>1/21/2021</t>
  </si>
  <si>
    <t>2/1/2021</t>
  </si>
  <si>
    <t>2/5/2021</t>
  </si>
  <si>
    <t>2/9/2021</t>
  </si>
  <si>
    <t>2/16/2021</t>
  </si>
  <si>
    <t>2/22/2021</t>
  </si>
  <si>
    <t>3/4/2021</t>
  </si>
  <si>
    <t>3/10/2021</t>
  </si>
  <si>
    <t>3/18/2021</t>
  </si>
  <si>
    <t>3/24/2021</t>
  </si>
  <si>
    <t>3/31/2021</t>
  </si>
  <si>
    <t>4/7/2021</t>
  </si>
  <si>
    <t>4/14/2021</t>
  </si>
  <si>
    <t>4/20/2021</t>
  </si>
  <si>
    <t>4/28/2021</t>
  </si>
  <si>
    <t>5/4/2021</t>
  </si>
  <si>
    <t>5/11/2021</t>
  </si>
  <si>
    <t>5/18/2021</t>
  </si>
  <si>
    <t>5/26/2021</t>
  </si>
  <si>
    <t>6/1/2021</t>
  </si>
  <si>
    <t>6/8/2021</t>
  </si>
  <si>
    <t>6/14/2021</t>
  </si>
  <si>
    <t>6/22/2021</t>
  </si>
  <si>
    <t>6/30/2021</t>
  </si>
  <si>
    <t>7/7/2021</t>
  </si>
  <si>
    <t>7/12/2021</t>
  </si>
  <si>
    <t>7/22/2021</t>
  </si>
  <si>
    <t>7/29/2021</t>
  </si>
  <si>
    <t>8/5/2021</t>
  </si>
  <si>
    <t>8/20/2021</t>
  </si>
  <si>
    <t>8/27/2021</t>
  </si>
  <si>
    <t>9/24/2021</t>
  </si>
  <si>
    <t>10/5/2021</t>
  </si>
  <si>
    <t>10/12/2021</t>
  </si>
  <si>
    <t>10/21/2021</t>
  </si>
  <si>
    <t>10/27/2021</t>
  </si>
  <si>
    <t>variance</t>
  </si>
  <si>
    <t>ln(av rel abun)</t>
  </si>
  <si>
    <t>m6dA</t>
  </si>
  <si>
    <t>ln(avg rel abun)</t>
  </si>
  <si>
    <t>ln(variance)</t>
  </si>
  <si>
    <t>Total PT</t>
  </si>
  <si>
    <t>average rel abundance</t>
  </si>
  <si>
    <r>
      <rPr>
        <b/>
        <sz val="11"/>
        <color theme="1"/>
        <rFont val="Arial"/>
        <family val="2"/>
      </rPr>
      <t>Supplementary Table S4.</t>
    </r>
    <r>
      <rPr>
        <sz val="11"/>
        <color theme="1"/>
        <rFont val="Arial"/>
        <family val="2"/>
      </rPr>
      <t xml:space="preserve"> Taylor's power law analysis of PT dinucleotide levels in Donor 5. This source data is associated with Figure 2E.</t>
    </r>
  </si>
  <si>
    <r>
      <t>PT dinucleotide per 10</t>
    </r>
    <r>
      <rPr>
        <b/>
        <vertAlign val="superscript"/>
        <sz val="12"/>
        <color theme="1"/>
        <rFont val="Aptos Narrow (Body)"/>
      </rPr>
      <t>6</t>
    </r>
    <r>
      <rPr>
        <b/>
        <sz val="12"/>
        <color theme="1"/>
        <rFont val="Aptos Narrow"/>
        <family val="2"/>
        <scheme val="minor"/>
      </rPr>
      <t xml:space="preserve"> nucleotides</t>
    </r>
  </si>
  <si>
    <r>
      <t xml:space="preserve">Relative Abundance </t>
    </r>
    <r>
      <rPr>
        <sz val="12"/>
        <color theme="1"/>
        <rFont val="Aptos Narrow"/>
        <scheme val="minor"/>
      </rPr>
      <t>(Modification per nt)</t>
    </r>
  </si>
  <si>
    <t>Taylor's Law Plot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</si>
</sst>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Aptos Narrow"/>
      <scheme val="minor"/>
    </font>
    <font>
      <b/>
      <vertAlign val="superscript"/>
      <sz val="12"/>
      <color theme="1"/>
      <name val="Aptos Narrow (Body)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164" fontId="1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6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2015-3A18-9047-ACFE-FD3D8903274D}">
  <dimension ref="A1:P69"/>
  <sheetViews>
    <sheetView tabSelected="1" zoomScaleNormal="100" workbookViewId="0">
      <selection activeCell="T26" sqref="T26"/>
    </sheetView>
  </sheetViews>
  <sheetFormatPr baseColWidth="10" defaultRowHeight="16" x14ac:dyDescent="0.2"/>
  <cols>
    <col min="1" max="1" width="12.5" customWidth="1"/>
    <col min="2" max="5" width="11" bestFit="1" customWidth="1"/>
    <col min="7" max="9" width="13.5" bestFit="1" customWidth="1"/>
    <col min="10" max="10" width="11" bestFit="1" customWidth="1"/>
    <col min="12" max="12" width="12.1640625" bestFit="1" customWidth="1"/>
    <col min="14" max="15" width="12.1640625" bestFit="1" customWidth="1"/>
    <col min="16" max="16" width="14.33203125" customWidth="1"/>
    <col min="17" max="17" width="12.1640625" bestFit="1" customWidth="1"/>
    <col min="21" max="21" width="8.6640625" customWidth="1"/>
    <col min="22" max="22" width="13.83203125" customWidth="1"/>
    <col min="23" max="23" width="14.5" customWidth="1"/>
  </cols>
  <sheetData>
    <row r="1" spans="1:16" x14ac:dyDescent="0.2">
      <c r="A1" s="11" t="s">
        <v>46</v>
      </c>
    </row>
    <row r="2" spans="1:16" x14ac:dyDescent="0.2">
      <c r="A2" s="11"/>
    </row>
    <row r="3" spans="1:16" ht="19" x14ac:dyDescent="0.2">
      <c r="B3" s="14" t="s">
        <v>47</v>
      </c>
      <c r="C3" s="15"/>
      <c r="D3" s="15"/>
      <c r="E3" s="15"/>
      <c r="G3" s="16" t="s">
        <v>48</v>
      </c>
      <c r="H3" s="16"/>
      <c r="I3" s="16"/>
      <c r="J3" s="16"/>
      <c r="K3" s="16"/>
      <c r="L3" s="17"/>
      <c r="N3" s="16" t="s">
        <v>49</v>
      </c>
      <c r="O3" s="16"/>
      <c r="P3" s="16"/>
    </row>
    <row r="4" spans="1:16" x14ac:dyDescent="0.2">
      <c r="B4" s="12" t="s">
        <v>0</v>
      </c>
      <c r="C4" s="12" t="s">
        <v>1</v>
      </c>
      <c r="D4" s="12" t="s">
        <v>2</v>
      </c>
      <c r="E4" s="12" t="s">
        <v>44</v>
      </c>
      <c r="G4" s="12" t="s">
        <v>0</v>
      </c>
      <c r="H4" s="12" t="s">
        <v>1</v>
      </c>
      <c r="I4" s="12" t="s">
        <v>2</v>
      </c>
      <c r="J4" s="12" t="s">
        <v>44</v>
      </c>
      <c r="K4" s="13"/>
      <c r="L4" s="12" t="s">
        <v>41</v>
      </c>
      <c r="O4" s="5" t="s">
        <v>43</v>
      </c>
      <c r="P4" s="6" t="s">
        <v>42</v>
      </c>
    </row>
    <row r="5" spans="1:16" x14ac:dyDescent="0.2">
      <c r="N5" s="4" t="s">
        <v>0</v>
      </c>
      <c r="O5" s="7">
        <v>-23.57</v>
      </c>
      <c r="P5" s="8">
        <v>-11.53</v>
      </c>
    </row>
    <row r="6" spans="1:16" x14ac:dyDescent="0.2">
      <c r="A6" s="2">
        <v>43853</v>
      </c>
      <c r="B6" s="11">
        <v>4.9762057400000002</v>
      </c>
      <c r="C6" s="11">
        <v>34.038170733333331</v>
      </c>
      <c r="D6" s="11">
        <v>6.5905592200000003</v>
      </c>
      <c r="E6" s="11">
        <v>45.604935693333331</v>
      </c>
      <c r="F6" s="1"/>
      <c r="G6">
        <f>B6/100000</f>
        <v>4.9762057400000005E-5</v>
      </c>
      <c r="H6">
        <f t="shared" ref="H6:J37" si="0">C6/1000000</f>
        <v>3.403817073333333E-5</v>
      </c>
      <c r="I6">
        <f>D6/1000000</f>
        <v>6.5905592199999999E-6</v>
      </c>
      <c r="J6">
        <f>E6/1000000</f>
        <v>4.5604935693333334E-5</v>
      </c>
      <c r="L6" s="3"/>
      <c r="N6" s="4" t="s">
        <v>1</v>
      </c>
      <c r="O6" s="7">
        <v>-23.26</v>
      </c>
      <c r="P6" s="8">
        <v>-10.74</v>
      </c>
    </row>
    <row r="7" spans="1:16" x14ac:dyDescent="0.2">
      <c r="A7" s="2">
        <v>43874</v>
      </c>
      <c r="B7" s="11">
        <v>6.7464416633333331</v>
      </c>
      <c r="C7" s="11">
        <v>43.837056433333338</v>
      </c>
      <c r="D7" s="11">
        <v>7.9992375666666673</v>
      </c>
      <c r="E7" s="11">
        <v>58.582735663333338</v>
      </c>
      <c r="F7" s="1"/>
      <c r="G7">
        <f t="shared" ref="G7:J38" si="1">B7/1000000</f>
        <v>6.7464416633333332E-6</v>
      </c>
      <c r="H7">
        <f t="shared" si="0"/>
        <v>4.3837056433333335E-5</v>
      </c>
      <c r="I7">
        <f t="shared" si="0"/>
        <v>7.9992375666666671E-6</v>
      </c>
      <c r="J7">
        <f t="shared" si="0"/>
        <v>5.8582735663333341E-5</v>
      </c>
      <c r="L7" s="3"/>
      <c r="N7" s="4" t="s">
        <v>2</v>
      </c>
      <c r="O7" s="7">
        <v>-25.22</v>
      </c>
      <c r="P7" s="8">
        <v>-12.16</v>
      </c>
    </row>
    <row r="8" spans="1:16" x14ac:dyDescent="0.2">
      <c r="A8" s="2">
        <v>43908</v>
      </c>
      <c r="B8" s="11">
        <v>5.5134309333333329</v>
      </c>
      <c r="C8" s="11">
        <v>21.572794533333337</v>
      </c>
      <c r="D8" s="11">
        <v>2.7143293366666668</v>
      </c>
      <c r="E8" s="11">
        <v>29.800554803333334</v>
      </c>
      <c r="F8" s="1"/>
      <c r="G8">
        <f t="shared" si="1"/>
        <v>5.5134309333333328E-6</v>
      </c>
      <c r="H8">
        <f t="shared" si="0"/>
        <v>2.1572794533333338E-5</v>
      </c>
      <c r="I8">
        <f t="shared" si="0"/>
        <v>2.7143293366666667E-6</v>
      </c>
      <c r="J8">
        <f t="shared" si="0"/>
        <v>2.9800554803333333E-5</v>
      </c>
      <c r="L8" s="3"/>
      <c r="M8" s="3"/>
      <c r="N8" s="4" t="s">
        <v>41</v>
      </c>
      <c r="O8" s="9">
        <v>-18.090369883612293</v>
      </c>
      <c r="P8" s="10">
        <v>-7.1041213255311346</v>
      </c>
    </row>
    <row r="9" spans="1:16" x14ac:dyDescent="0.2">
      <c r="A9" s="2">
        <v>43997</v>
      </c>
      <c r="B9" s="11">
        <v>4.0799226600000003</v>
      </c>
      <c r="C9" s="11">
        <v>9.8018048266666664</v>
      </c>
      <c r="D9" s="11">
        <v>18.387488900000001</v>
      </c>
      <c r="E9" s="11">
        <v>32.26921638666667</v>
      </c>
      <c r="F9" s="1"/>
      <c r="G9">
        <f t="shared" si="1"/>
        <v>4.0799226600000001E-6</v>
      </c>
      <c r="H9">
        <f t="shared" si="0"/>
        <v>9.801804826666666E-6</v>
      </c>
      <c r="I9">
        <f t="shared" si="0"/>
        <v>1.8387488900000001E-5</v>
      </c>
      <c r="J9">
        <f t="shared" si="0"/>
        <v>3.2269216386666668E-5</v>
      </c>
      <c r="L9" s="3"/>
      <c r="M9" s="3"/>
    </row>
    <row r="10" spans="1:16" x14ac:dyDescent="0.2">
      <c r="A10" s="2">
        <v>44026</v>
      </c>
      <c r="B10" s="11">
        <v>5.6645395833333332</v>
      </c>
      <c r="C10" s="11">
        <v>13.1798693</v>
      </c>
      <c r="D10" s="11">
        <v>1.4359761233333332</v>
      </c>
      <c r="E10" s="11">
        <v>20.280385006666666</v>
      </c>
      <c r="F10" s="1"/>
      <c r="G10">
        <f t="shared" si="1"/>
        <v>5.6645395833333336E-6</v>
      </c>
      <c r="H10">
        <f t="shared" si="0"/>
        <v>1.3179869300000001E-5</v>
      </c>
      <c r="I10">
        <f t="shared" si="0"/>
        <v>1.4359761233333333E-6</v>
      </c>
      <c r="J10">
        <f t="shared" si="0"/>
        <v>2.0280385006666666E-5</v>
      </c>
      <c r="L10" s="3"/>
      <c r="M10" s="3"/>
    </row>
    <row r="11" spans="1:16" x14ac:dyDescent="0.2">
      <c r="A11" s="2">
        <v>44053</v>
      </c>
      <c r="B11" s="11">
        <v>3.3011693966666669</v>
      </c>
      <c r="C11" s="11">
        <v>17.885415566666666</v>
      </c>
      <c r="D11" s="11">
        <v>4.7059750966666662</v>
      </c>
      <c r="E11" s="11">
        <v>25.892560059999997</v>
      </c>
      <c r="F11" s="1"/>
      <c r="G11">
        <f t="shared" si="1"/>
        <v>3.3011693966666668E-6</v>
      </c>
      <c r="H11">
        <f t="shared" si="0"/>
        <v>1.7885415566666666E-5</v>
      </c>
      <c r="I11">
        <f t="shared" si="0"/>
        <v>4.7059750966666664E-6</v>
      </c>
      <c r="J11">
        <f t="shared" si="0"/>
        <v>2.5892560059999996E-5</v>
      </c>
      <c r="L11" s="3"/>
    </row>
    <row r="12" spans="1:16" x14ac:dyDescent="0.2">
      <c r="A12" s="2">
        <v>44090</v>
      </c>
      <c r="B12" s="11">
        <v>3.0741167433333332</v>
      </c>
      <c r="C12" s="11">
        <v>20.627322766666666</v>
      </c>
      <c r="D12" s="11">
        <v>9.9038911933333349</v>
      </c>
      <c r="E12" s="11">
        <v>33.605330703333337</v>
      </c>
      <c r="F12" s="1"/>
      <c r="G12">
        <f t="shared" si="1"/>
        <v>3.0741167433333331E-6</v>
      </c>
      <c r="H12">
        <f t="shared" si="0"/>
        <v>2.0627322766666666E-5</v>
      </c>
      <c r="I12">
        <f t="shared" si="0"/>
        <v>9.9038911933333344E-6</v>
      </c>
      <c r="J12">
        <f t="shared" si="0"/>
        <v>3.3605330703333337E-5</v>
      </c>
      <c r="L12" s="3"/>
      <c r="M12" s="3"/>
    </row>
    <row r="13" spans="1:16" x14ac:dyDescent="0.2">
      <c r="A13" s="2">
        <v>44116</v>
      </c>
      <c r="B13" s="11">
        <v>3.5570625433333327</v>
      </c>
      <c r="C13" s="11">
        <v>19.342874166666665</v>
      </c>
      <c r="D13" s="11">
        <v>1.08309956</v>
      </c>
      <c r="E13" s="11">
        <v>23.983036269999999</v>
      </c>
      <c r="F13" s="1"/>
      <c r="G13">
        <f t="shared" si="1"/>
        <v>3.5570625433333328E-6</v>
      </c>
      <c r="H13">
        <f t="shared" si="0"/>
        <v>1.9342874166666664E-5</v>
      </c>
      <c r="I13">
        <f t="shared" si="0"/>
        <v>1.0830995599999999E-6</v>
      </c>
      <c r="J13">
        <f t="shared" si="0"/>
        <v>2.3983036270000001E-5</v>
      </c>
      <c r="L13" s="3"/>
      <c r="M13" s="3"/>
    </row>
    <row r="14" spans="1:16" x14ac:dyDescent="0.2">
      <c r="A14" s="2">
        <v>44147</v>
      </c>
      <c r="B14" s="11">
        <v>8.5458147466666663</v>
      </c>
      <c r="C14" s="11">
        <v>34.532007100000001</v>
      </c>
      <c r="D14" s="11">
        <v>5.9076650966666664</v>
      </c>
      <c r="E14" s="11">
        <v>48.985486943333335</v>
      </c>
      <c r="F14" s="1"/>
      <c r="G14">
        <f t="shared" si="1"/>
        <v>8.5458147466666669E-6</v>
      </c>
      <c r="H14">
        <f t="shared" si="0"/>
        <v>3.4532007099999998E-5</v>
      </c>
      <c r="I14">
        <f t="shared" si="0"/>
        <v>5.9076650966666664E-6</v>
      </c>
      <c r="J14">
        <f t="shared" si="0"/>
        <v>4.8985486943333338E-5</v>
      </c>
      <c r="L14" s="3"/>
    </row>
    <row r="15" spans="1:16" x14ac:dyDescent="0.2">
      <c r="A15" s="2">
        <v>44154</v>
      </c>
      <c r="B15" s="11">
        <v>6.396537013333333</v>
      </c>
      <c r="C15" s="11">
        <v>19.218349500000002</v>
      </c>
      <c r="D15" s="11">
        <v>2.0544269366666668</v>
      </c>
      <c r="E15" s="11">
        <v>27.669313450000001</v>
      </c>
      <c r="F15" s="1"/>
      <c r="G15">
        <f t="shared" si="1"/>
        <v>6.3965370133333329E-6</v>
      </c>
      <c r="H15">
        <f t="shared" si="0"/>
        <v>1.9218349500000001E-5</v>
      </c>
      <c r="I15">
        <f t="shared" si="0"/>
        <v>2.0544269366666667E-6</v>
      </c>
      <c r="J15">
        <f t="shared" si="0"/>
        <v>2.7669313450000001E-5</v>
      </c>
      <c r="L15" s="3"/>
      <c r="M15" s="3"/>
    </row>
    <row r="16" spans="1:16" x14ac:dyDescent="0.2">
      <c r="A16" s="2">
        <v>44160</v>
      </c>
      <c r="B16" s="11">
        <v>14.211028499999999</v>
      </c>
      <c r="C16" s="11">
        <v>18.351977433333332</v>
      </c>
      <c r="D16" s="11">
        <v>3.0638627666666665</v>
      </c>
      <c r="E16" s="11">
        <v>35.626868699999996</v>
      </c>
      <c r="F16" s="1"/>
      <c r="G16">
        <f t="shared" si="1"/>
        <v>1.42110285E-5</v>
      </c>
      <c r="H16">
        <f t="shared" si="0"/>
        <v>1.8351977433333332E-5</v>
      </c>
      <c r="I16">
        <f t="shared" si="0"/>
        <v>3.0638627666666664E-6</v>
      </c>
      <c r="J16">
        <f t="shared" si="0"/>
        <v>3.5626868699999996E-5</v>
      </c>
      <c r="L16" s="3"/>
      <c r="M16" s="3"/>
    </row>
    <row r="17" spans="1:13" x14ac:dyDescent="0.2">
      <c r="A17" s="2">
        <v>44167</v>
      </c>
      <c r="B17" s="11">
        <v>10.12980428</v>
      </c>
      <c r="C17" s="11">
        <v>11.871384336666667</v>
      </c>
      <c r="D17" s="11">
        <v>1.7073661800000002</v>
      </c>
      <c r="E17" s="11">
        <v>23.708554796666668</v>
      </c>
      <c r="F17" s="1"/>
      <c r="G17">
        <f t="shared" si="1"/>
        <v>1.012980428E-5</v>
      </c>
      <c r="H17">
        <f t="shared" si="0"/>
        <v>1.1871384336666668E-5</v>
      </c>
      <c r="I17">
        <f t="shared" si="0"/>
        <v>1.7073661800000001E-6</v>
      </c>
      <c r="J17">
        <f t="shared" si="0"/>
        <v>2.3708554796666667E-5</v>
      </c>
      <c r="L17" s="3"/>
    </row>
    <row r="18" spans="1:13" x14ac:dyDescent="0.2">
      <c r="A18" s="2">
        <v>44174</v>
      </c>
      <c r="B18" s="11">
        <v>7.6583916700000003</v>
      </c>
      <c r="C18" s="11">
        <v>15.330840899999998</v>
      </c>
      <c r="D18" s="11">
        <v>2.0778925433333337</v>
      </c>
      <c r="E18" s="11">
        <v>25.067125113333333</v>
      </c>
      <c r="F18" s="1"/>
      <c r="G18">
        <f t="shared" si="1"/>
        <v>7.6583916699999999E-6</v>
      </c>
      <c r="H18">
        <f t="shared" si="0"/>
        <v>1.53308409E-5</v>
      </c>
      <c r="I18">
        <f t="shared" si="0"/>
        <v>2.0778925433333339E-6</v>
      </c>
      <c r="J18">
        <f t="shared" si="0"/>
        <v>2.5067125113333331E-5</v>
      </c>
      <c r="L18" s="3"/>
      <c r="M18" s="3"/>
    </row>
    <row r="19" spans="1:13" x14ac:dyDescent="0.2">
      <c r="A19" s="2">
        <v>44181</v>
      </c>
      <c r="B19" s="11">
        <v>9.8366706266666668</v>
      </c>
      <c r="C19" s="11">
        <v>30.454616333333334</v>
      </c>
      <c r="D19" s="11">
        <v>3.4497738299999998</v>
      </c>
      <c r="E19" s="11">
        <v>43.741060789999999</v>
      </c>
      <c r="F19" s="1"/>
      <c r="G19">
        <f t="shared" si="1"/>
        <v>9.8366706266666668E-6</v>
      </c>
      <c r="H19">
        <f t="shared" si="0"/>
        <v>3.0454616333333335E-5</v>
      </c>
      <c r="I19">
        <f t="shared" si="0"/>
        <v>3.4497738299999997E-6</v>
      </c>
      <c r="J19">
        <f t="shared" si="0"/>
        <v>4.3741060790000001E-5</v>
      </c>
      <c r="M19" s="3"/>
    </row>
    <row r="20" spans="1:13" x14ac:dyDescent="0.2">
      <c r="A20" s="2">
        <v>44187</v>
      </c>
      <c r="B20" s="11">
        <v>6.1577948333333339</v>
      </c>
      <c r="C20" s="11">
        <v>12.167463233333335</v>
      </c>
      <c r="D20" s="11">
        <v>4.6632224566666673</v>
      </c>
      <c r="E20" s="11">
        <v>22.988480523333337</v>
      </c>
      <c r="F20" s="1"/>
      <c r="G20">
        <f t="shared" si="1"/>
        <v>6.1577948333333337E-6</v>
      </c>
      <c r="H20">
        <f t="shared" si="0"/>
        <v>1.2167463233333335E-5</v>
      </c>
      <c r="I20">
        <f t="shared" si="0"/>
        <v>4.6632224566666673E-6</v>
      </c>
      <c r="J20">
        <f t="shared" si="0"/>
        <v>2.2988480523333337E-5</v>
      </c>
    </row>
    <row r="21" spans="1:13" x14ac:dyDescent="0.2">
      <c r="A21" s="2">
        <v>44194</v>
      </c>
      <c r="B21" s="11">
        <v>12.126267706666667</v>
      </c>
      <c r="C21" s="11">
        <v>39.869313433333332</v>
      </c>
      <c r="D21" s="11">
        <v>1.2286325733333332</v>
      </c>
      <c r="E21" s="11">
        <v>53.224213713333334</v>
      </c>
      <c r="F21" s="1"/>
      <c r="G21">
        <f t="shared" si="1"/>
        <v>1.2126267706666666E-5</v>
      </c>
      <c r="H21">
        <f t="shared" si="0"/>
        <v>3.9869313433333332E-5</v>
      </c>
      <c r="I21">
        <f t="shared" si="0"/>
        <v>1.2286325733333332E-6</v>
      </c>
      <c r="J21">
        <f t="shared" si="0"/>
        <v>5.3224213713333337E-5</v>
      </c>
      <c r="M21" s="3"/>
    </row>
    <row r="22" spans="1:13" x14ac:dyDescent="0.2">
      <c r="A22" s="2">
        <v>44202</v>
      </c>
      <c r="B22" s="11">
        <v>8.0309396233333334</v>
      </c>
      <c r="C22" s="11">
        <v>18.864250933333334</v>
      </c>
      <c r="D22" s="11">
        <v>4.5850306500000002</v>
      </c>
      <c r="E22" s="11">
        <v>31.48022120666667</v>
      </c>
      <c r="F22" s="1"/>
      <c r="G22">
        <f t="shared" si="1"/>
        <v>8.0309396233333328E-6</v>
      </c>
      <c r="H22">
        <f t="shared" si="0"/>
        <v>1.8864250933333334E-5</v>
      </c>
      <c r="I22">
        <f t="shared" si="0"/>
        <v>4.5850306500000002E-6</v>
      </c>
      <c r="J22">
        <f t="shared" si="0"/>
        <v>3.1480221206666669E-5</v>
      </c>
      <c r="M22" s="3"/>
    </row>
    <row r="23" spans="1:13" x14ac:dyDescent="0.2">
      <c r="A23" s="2">
        <v>44208</v>
      </c>
      <c r="B23" s="11">
        <v>6.3162761833333327</v>
      </c>
      <c r="C23" s="11">
        <v>21.247956446666667</v>
      </c>
      <c r="D23" s="11">
        <v>2.4497954766666665</v>
      </c>
      <c r="E23" s="11">
        <v>30.014028106666665</v>
      </c>
      <c r="F23" s="1"/>
      <c r="G23">
        <f t="shared" si="1"/>
        <v>6.3162761833333325E-6</v>
      </c>
      <c r="H23">
        <f t="shared" si="0"/>
        <v>2.1247956446666667E-5</v>
      </c>
      <c r="I23">
        <f t="shared" si="0"/>
        <v>2.4497954766666665E-6</v>
      </c>
      <c r="J23">
        <f t="shared" si="0"/>
        <v>3.0014028106666663E-5</v>
      </c>
    </row>
    <row r="24" spans="1:13" x14ac:dyDescent="0.2">
      <c r="A24" s="2" t="s">
        <v>3</v>
      </c>
      <c r="B24" s="11">
        <v>9.9186105766666675</v>
      </c>
      <c r="C24" s="11">
        <v>36.043196999999999</v>
      </c>
      <c r="D24" s="11">
        <v>4.6324864833333335</v>
      </c>
      <c r="E24" s="11">
        <v>50.594294059999996</v>
      </c>
      <c r="F24" s="1"/>
      <c r="G24">
        <f t="shared" si="1"/>
        <v>9.9186105766666671E-6</v>
      </c>
      <c r="H24">
        <f t="shared" si="0"/>
        <v>3.6043196999999999E-5</v>
      </c>
      <c r="I24">
        <f t="shared" si="0"/>
        <v>4.6324864833333332E-6</v>
      </c>
      <c r="J24">
        <f t="shared" si="0"/>
        <v>5.0594294059999994E-5</v>
      </c>
    </row>
    <row r="25" spans="1:13" x14ac:dyDescent="0.2">
      <c r="A25" s="2" t="s">
        <v>4</v>
      </c>
      <c r="B25" s="11">
        <v>7.899841509999999</v>
      </c>
      <c r="C25" s="11">
        <v>29.566612833333334</v>
      </c>
      <c r="D25" s="11">
        <v>1.2912456700000001</v>
      </c>
      <c r="E25" s="11">
        <v>38.757700013333334</v>
      </c>
      <c r="F25" s="1"/>
      <c r="G25">
        <f t="shared" si="1"/>
        <v>7.8998415099999985E-6</v>
      </c>
      <c r="H25">
        <f t="shared" si="0"/>
        <v>2.9566612833333333E-5</v>
      </c>
      <c r="I25">
        <f t="shared" si="0"/>
        <v>1.2912456700000001E-6</v>
      </c>
      <c r="J25">
        <f t="shared" si="0"/>
        <v>3.8757700013333332E-5</v>
      </c>
      <c r="M25" s="3"/>
    </row>
    <row r="26" spans="1:13" x14ac:dyDescent="0.2">
      <c r="A26" s="2" t="s">
        <v>5</v>
      </c>
      <c r="B26" s="11">
        <v>18.622084300000001</v>
      </c>
      <c r="C26" s="11">
        <v>23.639520233333332</v>
      </c>
      <c r="D26" s="11">
        <v>6.7067001099999999</v>
      </c>
      <c r="E26" s="11">
        <v>48.968304643333333</v>
      </c>
      <c r="F26" s="1"/>
      <c r="G26">
        <f t="shared" si="1"/>
        <v>1.86220843E-5</v>
      </c>
      <c r="H26">
        <f t="shared" si="0"/>
        <v>2.3639520233333332E-5</v>
      </c>
      <c r="I26">
        <f t="shared" si="0"/>
        <v>6.7067001100000003E-6</v>
      </c>
      <c r="J26">
        <f t="shared" si="0"/>
        <v>4.8968304643333335E-5</v>
      </c>
    </row>
    <row r="27" spans="1:13" x14ac:dyDescent="0.2">
      <c r="A27" s="2" t="s">
        <v>6</v>
      </c>
      <c r="B27" s="11">
        <v>4.7130076666666669</v>
      </c>
      <c r="C27" s="11">
        <v>37.331197833333334</v>
      </c>
      <c r="D27" s="11">
        <v>1.84960462</v>
      </c>
      <c r="E27" s="11">
        <v>43.893810120000005</v>
      </c>
      <c r="F27" s="1"/>
      <c r="G27">
        <f t="shared" si="1"/>
        <v>4.7130076666666667E-6</v>
      </c>
      <c r="H27">
        <f t="shared" si="0"/>
        <v>3.7331197833333332E-5</v>
      </c>
      <c r="I27">
        <f t="shared" si="0"/>
        <v>1.8496046200000001E-6</v>
      </c>
      <c r="J27">
        <f t="shared" si="0"/>
        <v>4.3893810120000002E-5</v>
      </c>
      <c r="M27" s="3"/>
    </row>
    <row r="28" spans="1:13" x14ac:dyDescent="0.2">
      <c r="A28" s="2" t="s">
        <v>7</v>
      </c>
      <c r="B28" s="11">
        <v>14.676016866666666</v>
      </c>
      <c r="C28" s="11">
        <v>32.813657866666667</v>
      </c>
      <c r="D28" s="11">
        <v>8.2868256599999999</v>
      </c>
      <c r="E28" s="11">
        <v>55.776500393333329</v>
      </c>
      <c r="F28" s="1"/>
      <c r="G28">
        <f t="shared" si="1"/>
        <v>1.4676016866666666E-5</v>
      </c>
      <c r="H28">
        <f t="shared" si="0"/>
        <v>3.2813657866666666E-5</v>
      </c>
      <c r="I28">
        <f t="shared" si="0"/>
        <v>8.2868256600000003E-6</v>
      </c>
      <c r="J28">
        <f t="shared" si="0"/>
        <v>5.5776500393333326E-5</v>
      </c>
      <c r="L28">
        <v>9.151578643610222E-4</v>
      </c>
      <c r="M28" s="3"/>
    </row>
    <row r="29" spans="1:13" x14ac:dyDescent="0.2">
      <c r="A29" s="2" t="s">
        <v>8</v>
      </c>
      <c r="B29" s="11">
        <v>15.415389533333334</v>
      </c>
      <c r="C29" s="11">
        <v>17.595914333333333</v>
      </c>
      <c r="D29" s="11">
        <v>1.2460481433333335</v>
      </c>
      <c r="E29" s="11">
        <v>34.257352009999998</v>
      </c>
      <c r="F29" s="1"/>
      <c r="G29">
        <f t="shared" si="1"/>
        <v>1.5415389533333334E-5</v>
      </c>
      <c r="H29">
        <f t="shared" si="0"/>
        <v>1.7595914333333333E-5</v>
      </c>
      <c r="I29">
        <f t="shared" si="0"/>
        <v>1.2460481433333336E-6</v>
      </c>
      <c r="J29">
        <f t="shared" si="0"/>
        <v>3.425735201E-5</v>
      </c>
      <c r="L29">
        <v>7.7568422346962964E-4</v>
      </c>
    </row>
    <row r="30" spans="1:13" x14ac:dyDescent="0.2">
      <c r="A30" s="2" t="s">
        <v>9</v>
      </c>
      <c r="B30" s="11">
        <v>10.780445866666668</v>
      </c>
      <c r="C30" s="11">
        <v>17.971221366666665</v>
      </c>
      <c r="D30" s="11">
        <v>3.6988811600000004</v>
      </c>
      <c r="E30" s="11">
        <v>32.450548393333335</v>
      </c>
      <c r="F30" s="1"/>
      <c r="G30">
        <f t="shared" si="1"/>
        <v>1.0780445866666667E-5</v>
      </c>
      <c r="H30">
        <f t="shared" si="0"/>
        <v>1.7971221366666664E-5</v>
      </c>
      <c r="I30">
        <f t="shared" si="0"/>
        <v>3.6988811600000005E-6</v>
      </c>
      <c r="J30">
        <f t="shared" si="0"/>
        <v>3.2450548393333337E-5</v>
      </c>
      <c r="L30">
        <v>9.6567682168607861E-4</v>
      </c>
      <c r="M30" s="3"/>
    </row>
    <row r="31" spans="1:13" x14ac:dyDescent="0.2">
      <c r="A31" s="2" t="s">
        <v>10</v>
      </c>
      <c r="B31" s="11">
        <v>11.446513000000001</v>
      </c>
      <c r="C31" s="11">
        <v>14.9071572</v>
      </c>
      <c r="D31" s="11">
        <v>4.3949911033333331</v>
      </c>
      <c r="E31" s="11">
        <v>30.748661303333336</v>
      </c>
      <c r="F31" s="1"/>
      <c r="G31">
        <f t="shared" si="1"/>
        <v>1.1446513000000002E-5</v>
      </c>
      <c r="H31">
        <f t="shared" si="0"/>
        <v>1.4907157200000001E-5</v>
      </c>
      <c r="I31">
        <f t="shared" si="0"/>
        <v>4.3949911033333327E-6</v>
      </c>
      <c r="J31">
        <f t="shared" si="0"/>
        <v>3.0748661303333333E-5</v>
      </c>
      <c r="L31">
        <v>8.5731902018786239E-4</v>
      </c>
      <c r="M31" s="3"/>
    </row>
    <row r="32" spans="1:13" x14ac:dyDescent="0.2">
      <c r="A32" s="2" t="s">
        <v>11</v>
      </c>
      <c r="B32" s="11">
        <v>9.7763717766666662</v>
      </c>
      <c r="C32" s="11">
        <v>40.621623866666667</v>
      </c>
      <c r="D32" s="11">
        <v>5.0866050833333327</v>
      </c>
      <c r="E32" s="11">
        <v>55.484600726666663</v>
      </c>
      <c r="F32" s="1"/>
      <c r="G32">
        <f t="shared" si="1"/>
        <v>9.7763717766666668E-6</v>
      </c>
      <c r="H32">
        <f t="shared" si="0"/>
        <v>4.062162386666667E-5</v>
      </c>
      <c r="I32">
        <f t="shared" si="0"/>
        <v>5.0866050833333325E-6</v>
      </c>
      <c r="J32">
        <f t="shared" si="0"/>
        <v>5.5484600726666666E-5</v>
      </c>
      <c r="L32">
        <v>9.9801581596077669E-4</v>
      </c>
    </row>
    <row r="33" spans="1:13" x14ac:dyDescent="0.2">
      <c r="A33" s="2" t="s">
        <v>12</v>
      </c>
      <c r="B33" s="11">
        <v>3.2691392700000002</v>
      </c>
      <c r="C33" s="11">
        <v>18.093083766666666</v>
      </c>
      <c r="D33" s="11">
        <v>5.564572263333333</v>
      </c>
      <c r="E33" s="11">
        <v>26.926795299999998</v>
      </c>
      <c r="F33" s="1"/>
      <c r="G33">
        <f t="shared" si="1"/>
        <v>3.2691392700000001E-6</v>
      </c>
      <c r="H33">
        <f t="shared" si="0"/>
        <v>1.8093083766666666E-5</v>
      </c>
      <c r="I33">
        <f t="shared" si="0"/>
        <v>5.5645722633333328E-6</v>
      </c>
      <c r="J33">
        <f t="shared" si="0"/>
        <v>2.6926795299999999E-5</v>
      </c>
      <c r="L33">
        <v>8.1780489147508764E-4</v>
      </c>
      <c r="M33" s="3"/>
    </row>
    <row r="34" spans="1:13" x14ac:dyDescent="0.2">
      <c r="A34" s="2" t="s">
        <v>13</v>
      </c>
      <c r="B34" s="11">
        <v>21.713254113333335</v>
      </c>
      <c r="C34" s="11">
        <v>33.305351566666666</v>
      </c>
      <c r="D34" s="11">
        <v>9.1356949933333329</v>
      </c>
      <c r="E34" s="11">
        <v>64.154300673333339</v>
      </c>
      <c r="F34" s="1"/>
      <c r="G34">
        <f t="shared" si="1"/>
        <v>2.1713254113333335E-5</v>
      </c>
      <c r="H34">
        <f t="shared" si="0"/>
        <v>3.3305351566666669E-5</v>
      </c>
      <c r="I34">
        <f t="shared" si="0"/>
        <v>9.1356949933333333E-6</v>
      </c>
      <c r="J34">
        <f t="shared" si="0"/>
        <v>6.4154300673333341E-5</v>
      </c>
      <c r="L34">
        <v>7.2789034618765843E-4</v>
      </c>
    </row>
    <row r="35" spans="1:13" x14ac:dyDescent="0.2">
      <c r="A35" s="2" t="s">
        <v>14</v>
      </c>
      <c r="B35" s="11">
        <v>6.6401401099999999</v>
      </c>
      <c r="C35" s="11">
        <v>14.711863533333334</v>
      </c>
      <c r="D35" s="11">
        <v>2.4300630466666671</v>
      </c>
      <c r="E35" s="11">
        <v>23.782066690000001</v>
      </c>
      <c r="F35" s="1"/>
      <c r="G35">
        <f t="shared" si="1"/>
        <v>6.6401401100000002E-6</v>
      </c>
      <c r="H35">
        <f t="shared" si="0"/>
        <v>1.4711863533333334E-5</v>
      </c>
      <c r="I35">
        <f t="shared" si="0"/>
        <v>2.4300630466666673E-6</v>
      </c>
      <c r="J35">
        <f t="shared" si="0"/>
        <v>2.3782066689999999E-5</v>
      </c>
      <c r="L35">
        <v>8.3785918592516062E-4</v>
      </c>
    </row>
    <row r="36" spans="1:13" x14ac:dyDescent="0.2">
      <c r="A36" s="2" t="s">
        <v>15</v>
      </c>
      <c r="B36" s="11">
        <v>3.7472280366666673</v>
      </c>
      <c r="C36" s="11">
        <v>22.509814840000001</v>
      </c>
      <c r="D36" s="11">
        <v>3.3600660733333334</v>
      </c>
      <c r="E36" s="11">
        <v>29.617108949999999</v>
      </c>
      <c r="F36" s="1"/>
      <c r="G36">
        <f t="shared" si="1"/>
        <v>3.7472280366666674E-6</v>
      </c>
      <c r="H36">
        <f t="shared" si="0"/>
        <v>2.250981484E-5</v>
      </c>
      <c r="I36">
        <f t="shared" si="0"/>
        <v>3.3600660733333336E-6</v>
      </c>
      <c r="J36">
        <f t="shared" si="0"/>
        <v>2.961710895E-5</v>
      </c>
      <c r="L36">
        <v>6.4554282627155566E-4</v>
      </c>
    </row>
    <row r="37" spans="1:13" x14ac:dyDescent="0.2">
      <c r="A37" s="2" t="s">
        <v>16</v>
      </c>
      <c r="B37" s="11">
        <v>24.082770966666668</v>
      </c>
      <c r="C37" s="11">
        <v>15.400315400000002</v>
      </c>
      <c r="D37" s="11">
        <v>7.4891122033333319</v>
      </c>
      <c r="E37" s="11">
        <v>46.972198570000003</v>
      </c>
      <c r="F37" s="1"/>
      <c r="G37">
        <f t="shared" si="1"/>
        <v>2.4082770966666668E-5</v>
      </c>
      <c r="H37">
        <f t="shared" si="0"/>
        <v>1.5400315400000003E-5</v>
      </c>
      <c r="I37">
        <f t="shared" si="0"/>
        <v>7.4891122033333324E-6</v>
      </c>
      <c r="J37">
        <f t="shared" si="0"/>
        <v>4.6972198570000005E-5</v>
      </c>
      <c r="L37">
        <v>6.761629544798811E-4</v>
      </c>
    </row>
    <row r="38" spans="1:13" x14ac:dyDescent="0.2">
      <c r="A38" s="2" t="s">
        <v>17</v>
      </c>
      <c r="B38" s="11">
        <v>3.4501008186666664</v>
      </c>
      <c r="C38" s="11">
        <v>10.698918256666666</v>
      </c>
      <c r="D38" s="11">
        <v>1.7370331233333332</v>
      </c>
      <c r="E38" s="11">
        <v>15.886052198666665</v>
      </c>
      <c r="F38" s="1"/>
      <c r="G38">
        <f t="shared" si="1"/>
        <v>3.4501008186666666E-6</v>
      </c>
      <c r="H38">
        <f t="shared" si="1"/>
        <v>1.0698918256666666E-5</v>
      </c>
      <c r="I38">
        <f t="shared" si="1"/>
        <v>1.7370331233333331E-6</v>
      </c>
      <c r="J38">
        <f t="shared" si="1"/>
        <v>1.5886052198666664E-5</v>
      </c>
    </row>
    <row r="39" spans="1:13" x14ac:dyDescent="0.2">
      <c r="A39" s="2" t="s">
        <v>18</v>
      </c>
      <c r="B39" s="11">
        <v>10.670462363333334</v>
      </c>
      <c r="C39" s="11">
        <v>17.115268266666668</v>
      </c>
      <c r="D39" s="11">
        <v>8.3911537299999992</v>
      </c>
      <c r="E39" s="11">
        <v>36.176884360000003</v>
      </c>
      <c r="F39" s="1"/>
      <c r="G39">
        <f t="shared" ref="G39:J64" si="2">B39/1000000</f>
        <v>1.0670462363333334E-5</v>
      </c>
      <c r="H39">
        <f t="shared" si="2"/>
        <v>1.7115268266666668E-5</v>
      </c>
      <c r="I39">
        <f t="shared" si="2"/>
        <v>8.391153729999999E-6</v>
      </c>
      <c r="J39">
        <f t="shared" si="2"/>
        <v>3.6176884359999999E-5</v>
      </c>
      <c r="M39" s="3"/>
    </row>
    <row r="40" spans="1:13" x14ac:dyDescent="0.2">
      <c r="A40" s="2" t="s">
        <v>19</v>
      </c>
      <c r="B40" s="11">
        <v>9.2683044166666679</v>
      </c>
      <c r="C40" s="11">
        <v>13.980215600000001</v>
      </c>
      <c r="D40" s="11">
        <v>2.61717786</v>
      </c>
      <c r="E40" s="11">
        <v>25.865697876666665</v>
      </c>
      <c r="F40" s="1"/>
      <c r="G40">
        <f t="shared" si="2"/>
        <v>9.2683044166666672E-6</v>
      </c>
      <c r="H40">
        <f t="shared" si="2"/>
        <v>1.3980215600000001E-5</v>
      </c>
      <c r="I40">
        <f t="shared" si="2"/>
        <v>2.6171778599999998E-6</v>
      </c>
      <c r="J40">
        <f t="shared" si="2"/>
        <v>2.5865697876666666E-5</v>
      </c>
      <c r="M40" s="3"/>
    </row>
    <row r="41" spans="1:13" x14ac:dyDescent="0.2">
      <c r="A41" s="2" t="s">
        <v>20</v>
      </c>
      <c r="B41" s="11">
        <v>1.6076006100000002</v>
      </c>
      <c r="C41" s="11">
        <v>21.7693783</v>
      </c>
      <c r="D41" s="11">
        <v>4.1219123699999995</v>
      </c>
      <c r="E41" s="11">
        <v>27.498891279999999</v>
      </c>
      <c r="F41" s="1"/>
      <c r="G41">
        <f t="shared" si="2"/>
        <v>1.6076006100000002E-6</v>
      </c>
      <c r="H41">
        <f t="shared" si="2"/>
        <v>2.17693783E-5</v>
      </c>
      <c r="I41">
        <f t="shared" si="2"/>
        <v>4.1219123699999992E-6</v>
      </c>
      <c r="J41">
        <f t="shared" si="2"/>
        <v>2.7498891279999999E-5</v>
      </c>
    </row>
    <row r="42" spans="1:13" x14ac:dyDescent="0.2">
      <c r="A42" s="2" t="s">
        <v>21</v>
      </c>
      <c r="B42" s="11">
        <v>6.4659134099999998</v>
      </c>
      <c r="C42" s="11">
        <v>25.955426899999996</v>
      </c>
      <c r="D42" s="11">
        <v>3.1242576633333337</v>
      </c>
      <c r="E42" s="11">
        <v>35.545597973333329</v>
      </c>
      <c r="F42" s="1"/>
      <c r="G42">
        <f t="shared" si="2"/>
        <v>6.4659134099999995E-6</v>
      </c>
      <c r="H42">
        <f t="shared" si="2"/>
        <v>2.5955426899999994E-5</v>
      </c>
      <c r="I42">
        <f t="shared" si="2"/>
        <v>3.1242576633333334E-6</v>
      </c>
      <c r="J42">
        <f t="shared" si="2"/>
        <v>3.5545597973333331E-5</v>
      </c>
      <c r="M42" s="3"/>
    </row>
    <row r="43" spans="1:13" x14ac:dyDescent="0.2">
      <c r="A43" s="2" t="s">
        <v>22</v>
      </c>
      <c r="B43" s="11">
        <v>8.1467332033333335</v>
      </c>
      <c r="C43" s="11">
        <v>22.072799066666665</v>
      </c>
      <c r="D43" s="11">
        <v>12.320068266666667</v>
      </c>
      <c r="E43" s="11">
        <v>42.539600536666669</v>
      </c>
      <c r="F43" s="1"/>
      <c r="G43">
        <f t="shared" si="2"/>
        <v>8.1467332033333334E-6</v>
      </c>
      <c r="H43">
        <f t="shared" si="2"/>
        <v>2.2072799066666664E-5</v>
      </c>
      <c r="I43">
        <f t="shared" si="2"/>
        <v>1.2320068266666666E-5</v>
      </c>
      <c r="J43">
        <f t="shared" si="2"/>
        <v>4.2539600536666667E-5</v>
      </c>
      <c r="M43" s="3"/>
    </row>
    <row r="44" spans="1:13" x14ac:dyDescent="0.2">
      <c r="A44" s="2" t="s">
        <v>23</v>
      </c>
      <c r="B44" s="11">
        <v>15.170393383333334</v>
      </c>
      <c r="C44" s="11">
        <v>21.058359333333332</v>
      </c>
      <c r="D44" s="11">
        <v>9.6192827833333325</v>
      </c>
      <c r="E44" s="11">
        <v>45.848035499999995</v>
      </c>
      <c r="F44" s="1"/>
      <c r="G44">
        <f t="shared" si="2"/>
        <v>1.5170393383333334E-5</v>
      </c>
      <c r="H44">
        <f t="shared" si="2"/>
        <v>2.1058359333333332E-5</v>
      </c>
      <c r="I44">
        <f t="shared" si="2"/>
        <v>9.6192827833333323E-6</v>
      </c>
      <c r="J44">
        <f t="shared" si="2"/>
        <v>4.5848035499999992E-5</v>
      </c>
    </row>
    <row r="45" spans="1:13" x14ac:dyDescent="0.2">
      <c r="A45" s="2" t="s">
        <v>24</v>
      </c>
      <c r="B45" s="11">
        <v>11.690007133333333</v>
      </c>
      <c r="C45" s="11">
        <v>32.497287766666666</v>
      </c>
      <c r="D45" s="11">
        <v>8.3725795133333332</v>
      </c>
      <c r="E45" s="11">
        <v>52.559874413333333</v>
      </c>
      <c r="F45" s="1"/>
      <c r="G45">
        <f t="shared" si="2"/>
        <v>1.1690007133333334E-5</v>
      </c>
      <c r="H45">
        <f t="shared" si="2"/>
        <v>3.2497287766666667E-5</v>
      </c>
      <c r="I45">
        <f t="shared" si="2"/>
        <v>8.3725795133333327E-6</v>
      </c>
      <c r="J45">
        <f t="shared" si="2"/>
        <v>5.2559874413333335E-5</v>
      </c>
      <c r="M45" s="3"/>
    </row>
    <row r="46" spans="1:13" x14ac:dyDescent="0.2">
      <c r="A46" s="2" t="s">
        <v>25</v>
      </c>
      <c r="B46" s="11">
        <v>8.8977470800000003</v>
      </c>
      <c r="C46" s="11">
        <v>16.840630433333335</v>
      </c>
      <c r="D46" s="11">
        <v>7.1671286000000007</v>
      </c>
      <c r="E46" s="11">
        <v>32.905506113333331</v>
      </c>
      <c r="F46" s="1"/>
      <c r="G46">
        <f t="shared" si="2"/>
        <v>8.8977470800000001E-6</v>
      </c>
      <c r="H46">
        <f t="shared" si="2"/>
        <v>1.6840630433333336E-5</v>
      </c>
      <c r="I46">
        <f t="shared" si="2"/>
        <v>7.1671286000000008E-6</v>
      </c>
      <c r="J46">
        <f t="shared" si="2"/>
        <v>3.2905506113333329E-5</v>
      </c>
    </row>
    <row r="47" spans="1:13" x14ac:dyDescent="0.2">
      <c r="A47" s="2" t="s">
        <v>26</v>
      </c>
      <c r="B47" s="11">
        <v>5.4251203833333337</v>
      </c>
      <c r="C47" s="11">
        <v>11.710052966666666</v>
      </c>
      <c r="D47" s="11">
        <v>5.3777955799999999</v>
      </c>
      <c r="E47" s="11">
        <v>22.51296893</v>
      </c>
      <c r="F47" s="1"/>
      <c r="G47">
        <f t="shared" si="2"/>
        <v>5.4251203833333336E-6</v>
      </c>
      <c r="H47">
        <f t="shared" si="2"/>
        <v>1.1710052966666666E-5</v>
      </c>
      <c r="I47">
        <f t="shared" si="2"/>
        <v>5.3777955800000001E-6</v>
      </c>
      <c r="J47">
        <f t="shared" si="2"/>
        <v>2.2512968929999999E-5</v>
      </c>
    </row>
    <row r="48" spans="1:13" x14ac:dyDescent="0.2">
      <c r="A48" s="2" t="s">
        <v>27</v>
      </c>
      <c r="B48" s="11">
        <v>4.2421318966666668</v>
      </c>
      <c r="C48" s="11">
        <v>14.278006083333333</v>
      </c>
      <c r="D48" s="11">
        <v>2.22255593</v>
      </c>
      <c r="E48" s="11">
        <v>20.74269391</v>
      </c>
      <c r="F48" s="1"/>
      <c r="G48">
        <f t="shared" si="2"/>
        <v>4.2421318966666667E-6</v>
      </c>
      <c r="H48">
        <f t="shared" si="2"/>
        <v>1.4278006083333333E-5</v>
      </c>
      <c r="I48">
        <f t="shared" si="2"/>
        <v>2.2225559300000001E-6</v>
      </c>
      <c r="J48">
        <f t="shared" si="2"/>
        <v>2.0742693909999999E-5</v>
      </c>
    </row>
    <row r="49" spans="1:10" x14ac:dyDescent="0.2">
      <c r="A49" s="2" t="s">
        <v>28</v>
      </c>
      <c r="B49" s="11">
        <v>4.7777651499999996</v>
      </c>
      <c r="C49" s="11">
        <v>9.8896856033333336</v>
      </c>
      <c r="D49" s="11">
        <v>1.7079073200000001</v>
      </c>
      <c r="E49" s="11">
        <v>16.375358073333334</v>
      </c>
      <c r="F49" s="1"/>
      <c r="G49">
        <f t="shared" si="2"/>
        <v>4.7777651499999994E-6</v>
      </c>
      <c r="H49">
        <f t="shared" si="2"/>
        <v>9.8896856033333336E-6</v>
      </c>
      <c r="I49">
        <f t="shared" si="2"/>
        <v>1.7079073200000001E-6</v>
      </c>
      <c r="J49">
        <f t="shared" si="2"/>
        <v>1.6375358073333335E-5</v>
      </c>
    </row>
    <row r="50" spans="1:10" x14ac:dyDescent="0.2">
      <c r="A50" s="2" t="s">
        <v>29</v>
      </c>
      <c r="B50" s="11">
        <v>4.0594136533333334</v>
      </c>
      <c r="C50" s="11">
        <v>12.757200833333334</v>
      </c>
      <c r="D50" s="11">
        <v>3.7654926300000002</v>
      </c>
      <c r="E50" s="11">
        <v>20.582107116666666</v>
      </c>
      <c r="F50" s="1"/>
      <c r="G50">
        <f t="shared" si="2"/>
        <v>4.0594136533333336E-6</v>
      </c>
      <c r="H50">
        <f t="shared" si="2"/>
        <v>1.2757200833333333E-5</v>
      </c>
      <c r="I50">
        <f t="shared" si="2"/>
        <v>3.7654926300000004E-6</v>
      </c>
      <c r="J50">
        <f t="shared" si="2"/>
        <v>2.0582107116666666E-5</v>
      </c>
    </row>
    <row r="51" spans="1:10" x14ac:dyDescent="0.2">
      <c r="A51" s="2" t="s">
        <v>30</v>
      </c>
      <c r="B51" s="11">
        <v>8.1767758433333331</v>
      </c>
      <c r="C51" s="11">
        <v>15.386919033333333</v>
      </c>
      <c r="D51" s="11">
        <v>3.2366757066666665</v>
      </c>
      <c r="E51" s="11">
        <v>26.800370583333333</v>
      </c>
      <c r="F51" s="1"/>
      <c r="G51">
        <f t="shared" si="2"/>
        <v>8.1767758433333337E-6</v>
      </c>
      <c r="H51">
        <f t="shared" si="2"/>
        <v>1.5386919033333334E-5</v>
      </c>
      <c r="I51">
        <f t="shared" si="2"/>
        <v>3.2366757066666666E-6</v>
      </c>
      <c r="J51">
        <f t="shared" si="2"/>
        <v>2.6800370583333332E-5</v>
      </c>
    </row>
    <row r="52" spans="1:10" x14ac:dyDescent="0.2">
      <c r="A52" s="2" t="s">
        <v>31</v>
      </c>
      <c r="B52" s="11">
        <v>4.0834750833333331</v>
      </c>
      <c r="C52" s="11">
        <v>8.0007301500000008</v>
      </c>
      <c r="D52" s="11">
        <v>4.4645754266666664</v>
      </c>
      <c r="E52" s="11">
        <v>16.548780659999998</v>
      </c>
      <c r="F52" s="1"/>
      <c r="G52">
        <f t="shared" si="2"/>
        <v>4.0834750833333332E-6</v>
      </c>
      <c r="H52">
        <f t="shared" si="2"/>
        <v>8.0007301500000006E-6</v>
      </c>
      <c r="I52">
        <f t="shared" si="2"/>
        <v>4.4645754266666666E-6</v>
      </c>
      <c r="J52">
        <f t="shared" si="2"/>
        <v>1.6548780659999997E-5</v>
      </c>
    </row>
    <row r="53" spans="1:10" x14ac:dyDescent="0.2">
      <c r="A53" s="2">
        <v>44419</v>
      </c>
      <c r="B53" s="11">
        <v>23.8719292</v>
      </c>
      <c r="C53" s="11">
        <v>19.649981633333333</v>
      </c>
      <c r="D53" s="11">
        <v>8.6575432533333334</v>
      </c>
      <c r="E53" s="11">
        <v>52.179454086666667</v>
      </c>
      <c r="F53" s="1"/>
      <c r="G53">
        <f t="shared" si="2"/>
        <v>2.38719292E-5</v>
      </c>
      <c r="H53">
        <f t="shared" si="2"/>
        <v>1.9649981633333333E-5</v>
      </c>
      <c r="I53">
        <f t="shared" si="2"/>
        <v>8.6575432533333335E-6</v>
      </c>
      <c r="J53">
        <f t="shared" si="2"/>
        <v>5.2179454086666668E-5</v>
      </c>
    </row>
    <row r="54" spans="1:10" x14ac:dyDescent="0.2">
      <c r="A54" s="2" t="s">
        <v>32</v>
      </c>
      <c r="B54" s="11">
        <v>20.674046000000001</v>
      </c>
      <c r="C54" s="11">
        <v>22.855295233333333</v>
      </c>
      <c r="D54" s="11">
        <v>10.173407816666666</v>
      </c>
      <c r="E54" s="11">
        <v>53.702749050000001</v>
      </c>
      <c r="F54" s="1"/>
      <c r="G54">
        <f t="shared" si="2"/>
        <v>2.0674046000000001E-5</v>
      </c>
      <c r="H54">
        <f t="shared" si="2"/>
        <v>2.2855295233333332E-5</v>
      </c>
      <c r="I54">
        <f t="shared" si="2"/>
        <v>1.0173407816666666E-5</v>
      </c>
      <c r="J54">
        <f t="shared" si="2"/>
        <v>5.370274905E-5</v>
      </c>
    </row>
    <row r="55" spans="1:10" x14ac:dyDescent="0.2">
      <c r="A55" s="2" t="s">
        <v>33</v>
      </c>
      <c r="B55" s="11">
        <v>18.973723533333335</v>
      </c>
      <c r="C55" s="11">
        <v>27.460479500000002</v>
      </c>
      <c r="D55" s="11">
        <v>9.9112127866666668</v>
      </c>
      <c r="E55" s="11">
        <v>56.345415819999999</v>
      </c>
      <c r="F55" s="1"/>
      <c r="G55">
        <f t="shared" si="2"/>
        <v>1.8973723533333334E-5</v>
      </c>
      <c r="H55">
        <f t="shared" si="2"/>
        <v>2.7460479500000003E-5</v>
      </c>
      <c r="I55">
        <f t="shared" si="2"/>
        <v>9.9112127866666663E-6</v>
      </c>
      <c r="J55">
        <f t="shared" si="2"/>
        <v>5.6345415819999998E-5</v>
      </c>
    </row>
    <row r="56" spans="1:10" x14ac:dyDescent="0.2">
      <c r="A56" s="2">
        <v>44440</v>
      </c>
      <c r="B56" s="11">
        <v>3.0919421299999996</v>
      </c>
      <c r="C56" s="11">
        <v>37.203058636666668</v>
      </c>
      <c r="D56" s="11">
        <v>2.3887504233333332</v>
      </c>
      <c r="E56" s="11">
        <v>42.683751190000002</v>
      </c>
      <c r="F56" s="1"/>
      <c r="G56">
        <f t="shared" si="2"/>
        <v>3.0919421299999997E-6</v>
      </c>
      <c r="H56">
        <f t="shared" si="2"/>
        <v>3.7203058636666672E-5</v>
      </c>
      <c r="I56">
        <f t="shared" si="2"/>
        <v>2.388750423333333E-6</v>
      </c>
      <c r="J56">
        <f t="shared" si="2"/>
        <v>4.2683751190000006E-5</v>
      </c>
    </row>
    <row r="57" spans="1:10" x14ac:dyDescent="0.2">
      <c r="A57" s="2">
        <v>44454</v>
      </c>
      <c r="B57" s="11">
        <v>6.1944964899999997</v>
      </c>
      <c r="C57" s="11">
        <v>19.246492900000003</v>
      </c>
      <c r="D57" s="11">
        <v>9.7266274333333325</v>
      </c>
      <c r="E57" s="11">
        <v>35.167616823333333</v>
      </c>
      <c r="F57" s="1"/>
      <c r="G57">
        <f t="shared" si="2"/>
        <v>6.1944964899999995E-6</v>
      </c>
      <c r="H57">
        <f t="shared" si="2"/>
        <v>1.9246492900000002E-5</v>
      </c>
      <c r="I57">
        <f t="shared" si="2"/>
        <v>9.7266274333333329E-6</v>
      </c>
      <c r="J57">
        <f t="shared" si="2"/>
        <v>3.5167616823333334E-5</v>
      </c>
    </row>
    <row r="58" spans="1:10" x14ac:dyDescent="0.2">
      <c r="A58" s="2" t="s">
        <v>34</v>
      </c>
      <c r="B58" s="11">
        <v>13.608793499999999</v>
      </c>
      <c r="C58" s="11">
        <v>14.454829233333333</v>
      </c>
      <c r="D58" s="11">
        <v>6.3339399266666661</v>
      </c>
      <c r="E58" s="11">
        <v>34.397562659999998</v>
      </c>
      <c r="F58" s="1"/>
      <c r="G58">
        <f t="shared" si="2"/>
        <v>1.36087935E-5</v>
      </c>
      <c r="H58">
        <f t="shared" si="2"/>
        <v>1.4454829233333333E-5</v>
      </c>
      <c r="I58">
        <f t="shared" si="2"/>
        <v>6.3339399266666664E-6</v>
      </c>
      <c r="J58">
        <f t="shared" si="2"/>
        <v>3.4397562659999995E-5</v>
      </c>
    </row>
    <row r="59" spans="1:10" x14ac:dyDescent="0.2">
      <c r="A59" s="2">
        <v>44468</v>
      </c>
      <c r="B59" s="11">
        <v>9.6671940900000006</v>
      </c>
      <c r="C59" s="11">
        <v>29.766368099999998</v>
      </c>
      <c r="D59" s="11">
        <v>6.4992330300000001</v>
      </c>
      <c r="E59" s="11">
        <v>45.932795219999996</v>
      </c>
      <c r="F59" s="1"/>
      <c r="G59">
        <f t="shared" si="2"/>
        <v>9.6671940899999999E-6</v>
      </c>
      <c r="H59">
        <f t="shared" si="2"/>
        <v>2.9766368099999998E-5</v>
      </c>
      <c r="I59">
        <f t="shared" si="2"/>
        <v>6.4992330300000001E-6</v>
      </c>
      <c r="J59">
        <f t="shared" si="2"/>
        <v>4.5932795219999998E-5</v>
      </c>
    </row>
    <row r="60" spans="1:10" x14ac:dyDescent="0.2">
      <c r="A60" s="2" t="s">
        <v>35</v>
      </c>
      <c r="B60" s="11">
        <v>13.816527799999998</v>
      </c>
      <c r="C60" s="11">
        <v>17.728816833333337</v>
      </c>
      <c r="D60" s="11">
        <v>5.220706373333333</v>
      </c>
      <c r="E60" s="11">
        <v>36.766051006666672</v>
      </c>
      <c r="F60" s="1"/>
      <c r="G60">
        <f t="shared" si="2"/>
        <v>1.3816527799999997E-5</v>
      </c>
      <c r="H60">
        <f t="shared" si="2"/>
        <v>1.7728816833333337E-5</v>
      </c>
      <c r="I60">
        <f t="shared" si="2"/>
        <v>5.2207063733333329E-6</v>
      </c>
      <c r="J60">
        <f t="shared" si="2"/>
        <v>3.6766051006666671E-5</v>
      </c>
    </row>
    <row r="61" spans="1:10" x14ac:dyDescent="0.2">
      <c r="A61" s="2" t="s">
        <v>36</v>
      </c>
      <c r="B61" s="11">
        <v>7.7985568499999998</v>
      </c>
      <c r="C61" s="11">
        <v>28.121689399999998</v>
      </c>
      <c r="D61" s="11">
        <v>6.6173953300000008</v>
      </c>
      <c r="E61" s="11">
        <v>42.537641579999999</v>
      </c>
      <c r="F61" s="1"/>
      <c r="G61">
        <f t="shared" si="2"/>
        <v>7.7985568500000001E-6</v>
      </c>
      <c r="H61">
        <f t="shared" si="2"/>
        <v>2.8121689399999998E-5</v>
      </c>
      <c r="I61">
        <f t="shared" si="2"/>
        <v>6.617395330000001E-6</v>
      </c>
      <c r="J61">
        <f t="shared" si="2"/>
        <v>4.253764158E-5</v>
      </c>
    </row>
    <row r="62" spans="1:10" x14ac:dyDescent="0.2">
      <c r="A62" s="2" t="s">
        <v>37</v>
      </c>
      <c r="B62" s="11">
        <v>9.5150135900000006</v>
      </c>
      <c r="C62" s="11">
        <v>18.551235866666669</v>
      </c>
      <c r="D62" s="11">
        <v>5.0851856166666662</v>
      </c>
      <c r="E62" s="11">
        <v>33.151435073333332</v>
      </c>
      <c r="F62" s="1"/>
      <c r="G62">
        <f t="shared" si="2"/>
        <v>9.5150135899999999E-6</v>
      </c>
      <c r="H62">
        <f t="shared" si="2"/>
        <v>1.8551235866666668E-5</v>
      </c>
      <c r="I62">
        <f t="shared" si="2"/>
        <v>5.0851856166666661E-6</v>
      </c>
      <c r="J62">
        <f t="shared" si="2"/>
        <v>3.3151435073333332E-5</v>
      </c>
    </row>
    <row r="63" spans="1:10" x14ac:dyDescent="0.2">
      <c r="A63" s="2" t="s">
        <v>38</v>
      </c>
      <c r="B63" s="11">
        <v>4.2861069400000007</v>
      </c>
      <c r="C63" s="11">
        <v>13.8517954</v>
      </c>
      <c r="D63" s="11">
        <v>5.4928286266666673</v>
      </c>
      <c r="E63" s="11">
        <v>23.630730966666668</v>
      </c>
      <c r="F63" s="1"/>
      <c r="G63">
        <f t="shared" si="2"/>
        <v>4.2861069400000005E-6</v>
      </c>
      <c r="H63">
        <f t="shared" si="2"/>
        <v>1.3851795399999999E-5</v>
      </c>
      <c r="I63">
        <f t="shared" si="2"/>
        <v>5.4928286266666671E-6</v>
      </c>
      <c r="J63">
        <f t="shared" si="2"/>
        <v>2.3630730966666667E-5</v>
      </c>
    </row>
    <row r="65" spans="5:13" x14ac:dyDescent="0.2">
      <c r="E65" s="1"/>
      <c r="F65" s="1"/>
      <c r="G65">
        <f>_xlfn.VAR.S(G6:G63)</f>
        <v>5.7827636411930867E-11</v>
      </c>
      <c r="H65">
        <f>_xlfn.VAR.S(H6:H63)</f>
        <v>7.9075588520692061E-11</v>
      </c>
      <c r="I65">
        <f>_xlfn.VAR.S(I6:I63)</f>
        <v>1.1135548748326338E-11</v>
      </c>
      <c r="J65">
        <f>_xlfn.VAR.S(J6:J63)</f>
        <v>1.4981224751834444E-10</v>
      </c>
      <c r="L65">
        <f>_xlfn.VAR.S(L28:L37)</f>
        <v>1.3914005925037018E-8</v>
      </c>
      <c r="M65" t="s">
        <v>39</v>
      </c>
    </row>
    <row r="66" spans="5:13" x14ac:dyDescent="0.2">
      <c r="G66">
        <f>LN(G65)</f>
        <v>-23.573554315907341</v>
      </c>
      <c r="H66">
        <f>LN(H65)</f>
        <v>-23.260616904201243</v>
      </c>
      <c r="I66">
        <f>LN(I65)</f>
        <v>-25.220878535039134</v>
      </c>
      <c r="J66">
        <f>LN(J65)</f>
        <v>-22.621638289053049</v>
      </c>
      <c r="L66">
        <f>LN(L65)</f>
        <v>-18.090369883612293</v>
      </c>
      <c r="M66" t="s">
        <v>43</v>
      </c>
    </row>
    <row r="68" spans="5:13" x14ac:dyDescent="0.2">
      <c r="G68">
        <f>AVERAGE(G6:G63)</f>
        <v>9.8524026595172418E-6</v>
      </c>
      <c r="H68">
        <f>AVERAGE(H6:H63)</f>
        <v>2.1717326223218383E-5</v>
      </c>
      <c r="I68">
        <f>AVERAGE(I6:I63)</f>
        <v>5.2333370558620693E-6</v>
      </c>
      <c r="J68">
        <f>AVERAGE(J6:J63)</f>
        <v>3.6030896082390803E-5</v>
      </c>
      <c r="L68">
        <f>AVERAGE(L28:L37)</f>
        <v>8.2171139500047117E-4</v>
      </c>
      <c r="M68" t="s">
        <v>45</v>
      </c>
    </row>
    <row r="69" spans="5:13" x14ac:dyDescent="0.2">
      <c r="G69">
        <f>LN(G68)</f>
        <v>-11.527795207701015</v>
      </c>
      <c r="H69">
        <f>LN(H68)</f>
        <v>-10.737400172537988</v>
      </c>
      <c r="I69">
        <f>LN(I68)</f>
        <v>-12.160461422967151</v>
      </c>
      <c r="J69">
        <f>LN(J68)</f>
        <v>-10.231133763061392</v>
      </c>
      <c r="L69">
        <f>LN(L68)</f>
        <v>-7.1041213255311346</v>
      </c>
      <c r="M69" t="s">
        <v>40</v>
      </c>
    </row>
  </sheetData>
  <mergeCells count="3">
    <mergeCell ref="B3:E3"/>
    <mergeCell ref="G3:L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 Dedon</dc:creator>
  <cp:lastModifiedBy>Peter C Dedon</cp:lastModifiedBy>
  <dcterms:created xsi:type="dcterms:W3CDTF">2024-03-19T10:05:47Z</dcterms:created>
  <dcterms:modified xsi:type="dcterms:W3CDTF">2024-09-07T15:36:20Z</dcterms:modified>
</cp:coreProperties>
</file>