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Lucie Ford\PROJECTS\PFAS MULTIPLE CELL TYPE AND MULTIPLE DONOR\PFAS CARDIO MULTIPLE DONOR\FIGURES AND MANUSCRIPT\Supplemental Material\Supplemental Tables 04222024\"/>
    </mc:Choice>
  </mc:AlternateContent>
  <xr:revisionPtr revIDLastSave="0" documentId="8_{9C363F7C-E004-4BF0-9586-9D97D368870C}" xr6:coauthVersionLast="47" xr6:coauthVersionMax="47" xr10:uidLastSave="{00000000-0000-0000-0000-000000000000}"/>
  <bookViews>
    <workbookView xWindow="4935" yWindow="2295" windowWidth="21600" windowHeight="12735" xr2:uid="{27CBBF19-3BB1-4494-B274-145BE6C342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56" i="1" l="1"/>
  <c r="R56" i="1"/>
  <c r="Q56" i="1"/>
  <c r="T56" i="1" s="1"/>
  <c r="L56" i="1"/>
  <c r="K56" i="1"/>
  <c r="J56" i="1"/>
  <c r="M56" i="1" s="1"/>
  <c r="T55" i="1"/>
  <c r="Q55" i="1"/>
  <c r="J55" i="1"/>
  <c r="M55" i="1" s="1"/>
  <c r="Q53" i="1"/>
  <c r="T53" i="1" s="1"/>
  <c r="J53" i="1"/>
  <c r="M53" i="1" s="1"/>
  <c r="S52" i="1"/>
  <c r="R52" i="1"/>
  <c r="Q52" i="1"/>
  <c r="T52" i="1" s="1"/>
  <c r="L52" i="1"/>
  <c r="K52" i="1"/>
  <c r="J52" i="1"/>
  <c r="M52" i="1" s="1"/>
  <c r="T51" i="1"/>
  <c r="Q51" i="1"/>
  <c r="J51" i="1"/>
  <c r="M51" i="1" s="1"/>
  <c r="S50" i="1"/>
  <c r="Q50" i="1"/>
  <c r="T50" i="1" s="1"/>
  <c r="M50" i="1"/>
  <c r="L50" i="1"/>
  <c r="J50" i="1"/>
  <c r="Q49" i="1"/>
  <c r="T49" i="1" s="1"/>
  <c r="J49" i="1"/>
  <c r="M49" i="1" s="1"/>
  <c r="Q48" i="1"/>
  <c r="T48" i="1" s="1"/>
  <c r="M48" i="1"/>
  <c r="J48" i="1"/>
  <c r="S47" i="1"/>
  <c r="Q47" i="1"/>
  <c r="T47" i="1" s="1"/>
  <c r="L47" i="1"/>
  <c r="J47" i="1"/>
  <c r="M47" i="1" s="1"/>
  <c r="S46" i="1"/>
  <c r="Q46" i="1"/>
  <c r="T46" i="1" s="1"/>
  <c r="L46" i="1"/>
  <c r="J46" i="1"/>
  <c r="M46" i="1" s="1"/>
  <c r="S45" i="1"/>
  <c r="T45" i="1" s="1"/>
  <c r="R45" i="1"/>
  <c r="Q45" i="1"/>
  <c r="L45" i="1"/>
  <c r="K45" i="1"/>
  <c r="J45" i="1"/>
  <c r="M45" i="1" s="1"/>
  <c r="Q44" i="1"/>
  <c r="T44" i="1" s="1"/>
  <c r="M44" i="1"/>
  <c r="J44" i="1"/>
  <c r="Q43" i="1"/>
  <c r="T43" i="1" s="1"/>
  <c r="J43" i="1"/>
  <c r="M43" i="1" s="1"/>
  <c r="Q42" i="1"/>
  <c r="T42" i="1" s="1"/>
  <c r="M42" i="1"/>
  <c r="J42" i="1"/>
  <c r="Q39" i="1"/>
  <c r="T39" i="1" s="1"/>
  <c r="J39" i="1"/>
  <c r="M39" i="1" s="1"/>
  <c r="S38" i="1"/>
  <c r="T38" i="1" s="1"/>
  <c r="R38" i="1"/>
  <c r="Q38" i="1"/>
  <c r="L38" i="1"/>
  <c r="K38" i="1"/>
  <c r="J38" i="1"/>
  <c r="M38" i="1" s="1"/>
  <c r="Q37" i="1"/>
  <c r="T37" i="1" s="1"/>
  <c r="M37" i="1"/>
  <c r="J37" i="1"/>
  <c r="S36" i="1"/>
  <c r="R36" i="1"/>
  <c r="Q36" i="1"/>
  <c r="T36" i="1" s="1"/>
  <c r="L36" i="1"/>
  <c r="M36" i="1" s="1"/>
  <c r="K36" i="1"/>
  <c r="J36" i="1"/>
  <c r="S35" i="1"/>
  <c r="T35" i="1" s="1"/>
  <c r="L35" i="1"/>
  <c r="M35" i="1" s="1"/>
  <c r="S34" i="1"/>
  <c r="T34" i="1" s="1"/>
  <c r="Q34" i="1"/>
  <c r="L34" i="1"/>
  <c r="J34" i="1"/>
  <c r="M34" i="1" s="1"/>
  <c r="S33" i="1"/>
  <c r="Q33" i="1"/>
  <c r="T33" i="1" s="1"/>
  <c r="M33" i="1"/>
  <c r="L33" i="1"/>
  <c r="J33" i="1"/>
  <c r="Q32" i="1"/>
  <c r="T32" i="1" s="1"/>
  <c r="J32" i="1"/>
  <c r="M32" i="1" s="1"/>
  <c r="Q31" i="1"/>
  <c r="T31" i="1" s="1"/>
  <c r="M31" i="1"/>
  <c r="J31" i="1"/>
  <c r="S30" i="1"/>
  <c r="R30" i="1"/>
  <c r="Q30" i="1"/>
  <c r="T30" i="1" s="1"/>
  <c r="L30" i="1"/>
  <c r="M30" i="1" s="1"/>
  <c r="K30" i="1"/>
  <c r="J30" i="1"/>
  <c r="S29" i="1"/>
  <c r="R29" i="1"/>
  <c r="Q29" i="1"/>
  <c r="T29" i="1" s="1"/>
  <c r="L29" i="1"/>
  <c r="M29" i="1" s="1"/>
  <c r="K29" i="1"/>
  <c r="J29" i="1"/>
  <c r="S28" i="1"/>
  <c r="Q28" i="1"/>
  <c r="T28" i="1" s="1"/>
  <c r="L28" i="1"/>
  <c r="J28" i="1"/>
  <c r="M28" i="1" s="1"/>
  <c r="S27" i="1"/>
  <c r="Q27" i="1"/>
  <c r="T27" i="1" s="1"/>
  <c r="L27" i="1"/>
  <c r="J27" i="1"/>
  <c r="M27" i="1" s="1"/>
  <c r="S26" i="1"/>
  <c r="T26" i="1" s="1"/>
  <c r="R26" i="1"/>
  <c r="Q26" i="1"/>
  <c r="L26" i="1"/>
  <c r="K26" i="1"/>
  <c r="J26" i="1"/>
  <c r="M26" i="1" s="1"/>
  <c r="S25" i="1"/>
  <c r="T25" i="1" s="1"/>
  <c r="Q25" i="1"/>
  <c r="L25" i="1"/>
  <c r="J25" i="1"/>
  <c r="M25" i="1" s="1"/>
  <c r="Q24" i="1"/>
  <c r="T24" i="1" s="1"/>
  <c r="J24" i="1"/>
  <c r="M24" i="1" s="1"/>
  <c r="T23" i="1"/>
  <c r="Q23" i="1"/>
  <c r="J23" i="1"/>
  <c r="M23" i="1" s="1"/>
  <c r="R22" i="1"/>
  <c r="Q22" i="1"/>
  <c r="T22" i="1" s="1"/>
  <c r="M22" i="1"/>
  <c r="K22" i="1"/>
  <c r="J22" i="1"/>
  <c r="Q21" i="1"/>
  <c r="T21" i="1" s="1"/>
  <c r="J21" i="1"/>
  <c r="M21" i="1" s="1"/>
  <c r="S20" i="1"/>
  <c r="T20" i="1" s="1"/>
  <c r="R20" i="1"/>
  <c r="Q20" i="1"/>
  <c r="L20" i="1"/>
  <c r="K20" i="1"/>
  <c r="J20" i="1"/>
  <c r="M20" i="1" s="1"/>
  <c r="S19" i="1"/>
  <c r="T19" i="1" s="1"/>
  <c r="R19" i="1"/>
  <c r="Q19" i="1"/>
  <c r="L19" i="1"/>
  <c r="K19" i="1"/>
  <c r="J19" i="1"/>
  <c r="M19" i="1" s="1"/>
  <c r="R17" i="1"/>
  <c r="T17" i="1" s="1"/>
  <c r="Q17" i="1"/>
  <c r="K17" i="1"/>
  <c r="J17" i="1"/>
  <c r="M17" i="1" s="1"/>
  <c r="R16" i="1"/>
  <c r="Q16" i="1"/>
  <c r="T16" i="1" s="1"/>
  <c r="M16" i="1"/>
  <c r="K16" i="1"/>
  <c r="J16" i="1"/>
  <c r="R15" i="1"/>
  <c r="Q15" i="1"/>
  <c r="T15" i="1" s="1"/>
  <c r="K15" i="1"/>
  <c r="J15" i="1"/>
  <c r="M15" i="1" s="1"/>
  <c r="S14" i="1"/>
  <c r="Q14" i="1"/>
  <c r="T14" i="1" s="1"/>
  <c r="L14" i="1"/>
  <c r="J14" i="1"/>
  <c r="M14" i="1" s="1"/>
  <c r="Q13" i="1"/>
  <c r="T13" i="1" s="1"/>
  <c r="M13" i="1"/>
  <c r="J13" i="1"/>
  <c r="Q12" i="1"/>
  <c r="T12" i="1" s="1"/>
  <c r="J12" i="1"/>
  <c r="M12" i="1" s="1"/>
  <c r="S11" i="1"/>
  <c r="T11" i="1" s="1"/>
  <c r="R11" i="1"/>
  <c r="Q11" i="1"/>
  <c r="L11" i="1"/>
  <c r="K11" i="1"/>
  <c r="J11" i="1"/>
  <c r="M11" i="1" s="1"/>
  <c r="Q10" i="1"/>
  <c r="T10" i="1" s="1"/>
  <c r="M10" i="1"/>
  <c r="J10" i="1"/>
  <c r="Q8" i="1"/>
  <c r="T8" i="1" s="1"/>
  <c r="J8" i="1"/>
  <c r="M8" i="1" s="1"/>
  <c r="R7" i="1"/>
  <c r="T7" i="1" s="1"/>
  <c r="Q7" i="1"/>
  <c r="K7" i="1"/>
  <c r="J7" i="1"/>
  <c r="M7" i="1" s="1"/>
  <c r="Q6" i="1"/>
  <c r="T6" i="1" s="1"/>
  <c r="J6" i="1"/>
  <c r="M6" i="1" s="1"/>
  <c r="R5" i="1"/>
  <c r="Q5" i="1"/>
  <c r="T5" i="1" s="1"/>
  <c r="K5" i="1"/>
  <c r="J5" i="1"/>
  <c r="M5" i="1" s="1"/>
  <c r="Q4" i="1"/>
  <c r="T4" i="1" s="1"/>
  <c r="M4" i="1"/>
  <c r="J4" i="1"/>
  <c r="R3" i="1"/>
  <c r="Q3" i="1"/>
  <c r="T3" i="1" s="1"/>
  <c r="K3" i="1"/>
  <c r="J3" i="1"/>
  <c r="M3" i="1" s="1"/>
</calcChain>
</file>

<file path=xl/sharedStrings.xml><?xml version="1.0" encoding="utf-8"?>
<sst xmlns="http://schemas.openxmlformats.org/spreadsheetml/2006/main" count="243" uniqueCount="132">
  <si>
    <t>chemical.num</t>
  </si>
  <si>
    <t>chemical.name</t>
  </si>
  <si>
    <t>Abb.name</t>
    <phoneticPr fontId="0" type="noConversion"/>
  </si>
  <si>
    <t>order</t>
  </si>
  <si>
    <t>95%-tile Expo.PPB</t>
    <phoneticPr fontId="0" type="noConversion"/>
  </si>
  <si>
    <t>95%-tile Expo.HTTK</t>
    <phoneticPr fontId="0" type="noConversion"/>
  </si>
  <si>
    <t>95%-tile Blood</t>
    <phoneticPr fontId="0" type="noConversion"/>
  </si>
  <si>
    <t>5%-tile PopMed.POD</t>
    <phoneticPr fontId="0" type="noConversion"/>
  </si>
  <si>
    <t>PopMed.endpoint</t>
    <phoneticPr fontId="0" type="noConversion"/>
  </si>
  <si>
    <t>MOE.PPB</t>
    <phoneticPr fontId="0" type="noConversion"/>
  </si>
  <si>
    <t>MOE.HTTK</t>
    <phoneticPr fontId="0" type="noConversion"/>
  </si>
  <si>
    <t>MOE.Blood</t>
    <phoneticPr fontId="0" type="noConversion"/>
  </si>
  <si>
    <t>min MOE</t>
    <phoneticPr fontId="0" type="noConversion"/>
  </si>
  <si>
    <t>5%-tile RanInd.POD</t>
  </si>
  <si>
    <t>RanInd.endpoint</t>
  </si>
  <si>
    <t>1-Pentafluoroethylethanol</t>
  </si>
  <si>
    <t>PFBOH</t>
  </si>
  <si>
    <t>No pass active call</t>
  </si>
  <si>
    <t>3-(Perfluoro-2-butyl)propane-1,2-diol</t>
  </si>
  <si>
    <t>PFHp2OH</t>
  </si>
  <si>
    <t>Perfluoro-3,6-dioxaoctane-1,8-dioic_acid</t>
  </si>
  <si>
    <t>PFHx2Et2OA</t>
  </si>
  <si>
    <t>Nonafluoropentanamide</t>
  </si>
  <si>
    <t>PFNAM</t>
  </si>
  <si>
    <t>3-(Perfluoroisopropyl)-2-propenoic_acid</t>
  </si>
  <si>
    <t>PFIpOA</t>
  </si>
  <si>
    <t>Octafluoroadipamide</t>
  </si>
  <si>
    <t>PFO2AM</t>
  </si>
  <si>
    <t>Dodecafluoroheptanol</t>
  </si>
  <si>
    <t>7H 6:1 FTOH</t>
  </si>
  <si>
    <t>Peak_Frequency_dn</t>
  </si>
  <si>
    <t>3,3-Bis(trifluoromethyl)-2-propenoic acid</t>
  </si>
  <si>
    <t>TFPrOA</t>
  </si>
  <si>
    <t>Perfluoro(4-methoxybutanoic)_acid</t>
  </si>
  <si>
    <t>PFMBA</t>
  </si>
  <si>
    <t>Perfluorobutanesulfonic_acid</t>
  </si>
  <si>
    <t>PFBS</t>
  </si>
  <si>
    <t>Perfluoro-3,6-dioxaheptanoic_acid</t>
  </si>
  <si>
    <t xml:space="preserve">NFDHA </t>
  </si>
  <si>
    <t>Heptafluorobutanol</t>
  </si>
  <si>
    <t>HpFBOH</t>
  </si>
  <si>
    <t>4:2 Fluorotelomer sulfonic acid</t>
  </si>
  <si>
    <t>4:2 FTS</t>
  </si>
  <si>
    <t>No pass active call</t>
    <phoneticPr fontId="0" type="noConversion"/>
  </si>
  <si>
    <t>Hexafluoroamylene_glycol</t>
  </si>
  <si>
    <t>CFHx2OH</t>
  </si>
  <si>
    <t>Heptafluorobutyramide</t>
  </si>
  <si>
    <t>PFHpAM</t>
  </si>
  <si>
    <t>Perfluoropentanamide</t>
  </si>
  <si>
    <t>PFPAM</t>
  </si>
  <si>
    <t>Peak_Decay_Rise_Ratio_up</t>
  </si>
  <si>
    <t>2,2,3,3,4,4-Hexafluorobutanoic acid</t>
  </si>
  <si>
    <t>4H-PFBA</t>
  </si>
  <si>
    <t>Ammonium_perfluorooctanoate</t>
  </si>
  <si>
    <t>NH4PFOA</t>
  </si>
  <si>
    <t>Perfluorononanoic_acid</t>
  </si>
  <si>
    <t>PFNA</t>
  </si>
  <si>
    <t>2-Aminohexafluoropropan-2-ol</t>
  </si>
  <si>
    <t>AmFPrOH</t>
  </si>
  <si>
    <t>4_2_Fluorotelomer_alcohol</t>
  </si>
  <si>
    <t>4:2 FTOH</t>
  </si>
  <si>
    <t>Perfluoro-3,6,9-trioxatridecanoic_acid</t>
  </si>
  <si>
    <t>PFPE-6</t>
  </si>
  <si>
    <t>1H,1H,5H-Perfluoropentanol</t>
  </si>
  <si>
    <t>PFPOH</t>
  </si>
  <si>
    <t>8_2_Fluorotelomer_alcohol</t>
  </si>
  <si>
    <t>8:2 FTOH</t>
  </si>
  <si>
    <t>Perfluorohexanoic_acid</t>
  </si>
  <si>
    <t>PFHxA</t>
  </si>
  <si>
    <t>6_2_Fluorotelomer_alcohol</t>
  </si>
  <si>
    <t>6:2 FTOH</t>
  </si>
  <si>
    <t>Perfluorobutanoic_acid</t>
  </si>
  <si>
    <t>PFBA</t>
  </si>
  <si>
    <t>Perfluorooctanoic_acid</t>
  </si>
  <si>
    <t>PFOA</t>
  </si>
  <si>
    <t>Potassium_perfluorobutanesulfonate</t>
  </si>
  <si>
    <t xml:space="preserve">PFBS-K </t>
  </si>
  <si>
    <t>2H,2H,3H,3H-Perfluorooctanoic acid</t>
  </si>
  <si>
    <t>5:3 FTCA</t>
  </si>
  <si>
    <t>Perfluorohexanesulfonamide</t>
  </si>
  <si>
    <t>PFHxSA</t>
  </si>
  <si>
    <t>6_2_Fluorotelomer_sulfonic_acid</t>
  </si>
  <si>
    <t>6:2 FTS</t>
  </si>
  <si>
    <t>8_2_Fluorotelomer_sulfonic_acid</t>
  </si>
  <si>
    <t>8:2 FTS</t>
  </si>
  <si>
    <t>9-Chloro-perfluorononanoic acid</t>
  </si>
  <si>
    <t>Cl-PFNA</t>
  </si>
  <si>
    <t>Perfluoroundecanoic_acid</t>
  </si>
  <si>
    <t>PFUnDA</t>
  </si>
  <si>
    <t>Perfluoro-4-isopropoxybutanoic_acid</t>
  </si>
  <si>
    <t>PFECA G</t>
  </si>
  <si>
    <t>Perfluorooctanesulfonic_acid</t>
  </si>
  <si>
    <t>PFOS</t>
  </si>
  <si>
    <t>2,2,2-Trifluoroethyl_perfluorobutanesulfonate</t>
  </si>
  <si>
    <t>ET-PFBS</t>
  </si>
  <si>
    <t>Methyl perfluoro(3-(1-ethenyloxypropan-2-yloxy)propanoate)</t>
  </si>
  <si>
    <t>MePF2ETOA</t>
  </si>
  <si>
    <t>1-(Perfluorofluorooctyl)propane-2,3-diol</t>
  </si>
  <si>
    <t>PFUd2OH</t>
  </si>
  <si>
    <t>3_3_Fluorotelomer_carboxylic_acid</t>
  </si>
  <si>
    <t xml:space="preserve">3:3 FTCA </t>
  </si>
  <si>
    <t>3-Perfluoroheptylpropanoic_acid</t>
  </si>
  <si>
    <t xml:space="preserve">7:3 FTCA </t>
  </si>
  <si>
    <t>N-Methyl-N-(2-hydroxyethyl)perfluorooctanesulfonamide</t>
  </si>
  <si>
    <t>MeFOSE</t>
  </si>
  <si>
    <t>Perfluoroheptanoic_acid</t>
  </si>
  <si>
    <t>PFHpA</t>
  </si>
  <si>
    <t>Perfluoropropanoic_acid</t>
  </si>
  <si>
    <t>PFPrA</t>
  </si>
  <si>
    <t>Perfluoropentanoic_acid</t>
  </si>
  <si>
    <t>PFPeA</t>
  </si>
  <si>
    <t>6_1_Fluorotelomer_alcohol</t>
  </si>
  <si>
    <t>6:1 FTOH</t>
  </si>
  <si>
    <t>Total_Cells_zero</t>
  </si>
  <si>
    <t>Perfluorooctanamidine</t>
  </si>
  <si>
    <t>PFOAMD</t>
  </si>
  <si>
    <t>Perfluoro-3-methoxypropanoic_acid</t>
  </si>
  <si>
    <t>PFMPA</t>
  </si>
  <si>
    <t>Perfluorooctanamide</t>
  </si>
  <si>
    <t>PFOAM</t>
  </si>
  <si>
    <t>Perfluorohexanesulfonic_acid</t>
  </si>
  <si>
    <t>PFHxS</t>
  </si>
  <si>
    <t>((Perfluorooctyl)ethyl)phosphonic_acid</t>
  </si>
  <si>
    <t>8:2 FTPA</t>
  </si>
  <si>
    <t>3H,3H-Perfluoro-2,4-hexanedione</t>
  </si>
  <si>
    <t>PFHx2ON</t>
  </si>
  <si>
    <t>Octafluoroadipic_acid</t>
  </si>
  <si>
    <t>PFHx2OA</t>
  </si>
  <si>
    <t>Perfluorodecanoic_acid</t>
  </si>
  <si>
    <t>PFDA</t>
  </si>
  <si>
    <t>Fluorinated triethylene glycol monomethyl ether</t>
  </si>
  <si>
    <t>C7F3ETOH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</si>
</sst>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2"/>
      <color theme="1"/>
      <name val="Calibri"/>
      <family val="1"/>
      <charset val="136"/>
      <scheme val="minor"/>
    </font>
    <font>
      <sz val="12"/>
      <color theme="1"/>
      <name val="Calibri"/>
      <family val="1"/>
      <charset val="136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charset val="136"/>
      <scheme val="minor"/>
    </font>
    <font>
      <sz val="12"/>
      <color rgb="FFFF0000"/>
      <name val="Calibri"/>
      <family val="1"/>
      <charset val="13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0C1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" fillId="6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11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1" fontId="3" fillId="0" borderId="0" xfId="0" applyNumberFormat="1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42A37-8B2F-4A18-8D12-E692BED1F65B}">
  <dimension ref="A1:T57"/>
  <sheetViews>
    <sheetView tabSelected="1" workbookViewId="0">
      <selection sqref="A1:XFD1048576"/>
    </sheetView>
  </sheetViews>
  <sheetFormatPr defaultRowHeight="15"/>
  <cols>
    <col min="1" max="1" width="23" style="6" bestFit="1" customWidth="1"/>
    <col min="2" max="2" width="61.42578125" style="6" bestFit="1" customWidth="1"/>
    <col min="3" max="3" width="22.7109375" style="6" customWidth="1"/>
    <col min="4" max="4" width="9.140625" style="6"/>
    <col min="5" max="5" width="30" style="6" bestFit="1" customWidth="1"/>
    <col min="6" max="6" width="31.85546875" style="6" bestFit="1" customWidth="1"/>
    <col min="7" max="7" width="24.42578125" style="6" bestFit="1" customWidth="1"/>
    <col min="8" max="8" width="32.7109375" style="6" bestFit="1" customWidth="1"/>
    <col min="9" max="9" width="31.5703125" style="6" bestFit="1" customWidth="1"/>
    <col min="10" max="10" width="17.42578125" style="6" bestFit="1" customWidth="1"/>
    <col min="11" max="12" width="19.7109375" style="6" bestFit="1" customWidth="1"/>
    <col min="13" max="13" width="19.7109375" style="6" customWidth="1"/>
    <col min="14" max="14" width="2.42578125" style="6" customWidth="1"/>
    <col min="15" max="15" width="23.28515625" style="6" bestFit="1" customWidth="1"/>
    <col min="16" max="16" width="28" style="6" bestFit="1" customWidth="1"/>
    <col min="17" max="17" width="10.85546875" style="6" bestFit="1" customWidth="1"/>
    <col min="18" max="18" width="11.85546875" style="6" bestFit="1" customWidth="1"/>
    <col min="19" max="19" width="12.5703125" style="6" bestFit="1" customWidth="1"/>
    <col min="20" max="20" width="10.85546875" style="6" customWidth="1"/>
    <col min="21" max="16384" width="9.140625" style="6"/>
  </cols>
  <sheetData>
    <row r="1" spans="1:20" ht="15.7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O1" s="7" t="s">
        <v>13</v>
      </c>
      <c r="P1" s="7" t="s">
        <v>14</v>
      </c>
      <c r="Q1" s="7" t="s">
        <v>9</v>
      </c>
      <c r="R1" s="7" t="s">
        <v>10</v>
      </c>
      <c r="S1" s="7" t="s">
        <v>11</v>
      </c>
      <c r="T1" s="7" t="s">
        <v>12</v>
      </c>
    </row>
    <row r="2" spans="1:20" ht="15.75">
      <c r="A2" s="8">
        <v>1</v>
      </c>
      <c r="B2" s="8" t="s">
        <v>15</v>
      </c>
      <c r="C2" s="6" t="s">
        <v>16</v>
      </c>
      <c r="D2" s="8">
        <v>25</v>
      </c>
      <c r="E2" s="1"/>
      <c r="F2" s="1"/>
      <c r="G2" s="8"/>
      <c r="H2" s="8">
        <v>300</v>
      </c>
      <c r="I2" s="8" t="s">
        <v>17</v>
      </c>
      <c r="J2" s="9"/>
      <c r="K2" s="9"/>
      <c r="L2" s="9"/>
      <c r="M2" s="9"/>
      <c r="O2" s="8">
        <v>300</v>
      </c>
      <c r="P2" s="8" t="s">
        <v>17</v>
      </c>
      <c r="Q2" s="9"/>
      <c r="R2" s="9"/>
      <c r="S2" s="9"/>
      <c r="T2" s="9"/>
    </row>
    <row r="3" spans="1:20" ht="15.75">
      <c r="A3" s="8">
        <v>2</v>
      </c>
      <c r="B3" s="8" t="s">
        <v>18</v>
      </c>
      <c r="C3" s="6" t="s">
        <v>19</v>
      </c>
      <c r="D3" s="8">
        <v>26</v>
      </c>
      <c r="E3" s="8">
        <v>1.9254440512646E-4</v>
      </c>
      <c r="F3" s="9">
        <v>2.1162283931745101E-5</v>
      </c>
      <c r="G3" s="8"/>
      <c r="H3" s="8">
        <v>300</v>
      </c>
      <c r="I3" s="8" t="s">
        <v>17</v>
      </c>
      <c r="J3" s="9">
        <f>$H3/E3</f>
        <v>1558082.1463130282</v>
      </c>
      <c r="K3" s="9">
        <f>$H3/F3</f>
        <v>14176163.639406437</v>
      </c>
      <c r="L3" s="9"/>
      <c r="M3" s="9">
        <f t="shared" ref="M3:M56" si="0">MIN(J3:L3)</f>
        <v>1558082.1463130282</v>
      </c>
      <c r="O3" s="8">
        <v>300</v>
      </c>
      <c r="P3" s="8" t="s">
        <v>17</v>
      </c>
      <c r="Q3" s="9">
        <f>$O3/E3</f>
        <v>1558082.1463130282</v>
      </c>
      <c r="R3" s="9">
        <f>$O3/F3</f>
        <v>14176163.639406437</v>
      </c>
      <c r="S3" s="9"/>
      <c r="T3" s="9">
        <f t="shared" ref="T3:T8" si="1">MIN(Q3:S3)</f>
        <v>1558082.1463130282</v>
      </c>
    </row>
    <row r="4" spans="1:20" ht="15.75">
      <c r="A4" s="8">
        <v>3</v>
      </c>
      <c r="B4" s="8" t="s">
        <v>20</v>
      </c>
      <c r="C4" s="6" t="s">
        <v>21</v>
      </c>
      <c r="D4" s="8">
        <v>37</v>
      </c>
      <c r="E4" s="8">
        <v>6.6052365363776996E-3</v>
      </c>
      <c r="F4" s="8"/>
      <c r="G4" s="8"/>
      <c r="H4" s="8">
        <v>300</v>
      </c>
      <c r="I4" s="8" t="s">
        <v>17</v>
      </c>
      <c r="J4" s="9">
        <f>$H4/E4</f>
        <v>45418.509745681185</v>
      </c>
      <c r="K4" s="9"/>
      <c r="L4" s="9"/>
      <c r="M4" s="9">
        <f t="shared" si="0"/>
        <v>45418.509745681185</v>
      </c>
      <c r="O4" s="8">
        <v>300</v>
      </c>
      <c r="P4" s="8" t="s">
        <v>17</v>
      </c>
      <c r="Q4" s="9">
        <f t="shared" ref="Q4:Q8" si="2">$O4/E4</f>
        <v>45418.509745681185</v>
      </c>
      <c r="R4" s="9"/>
      <c r="S4" s="9"/>
      <c r="T4" s="9">
        <f t="shared" si="1"/>
        <v>45418.509745681185</v>
      </c>
    </row>
    <row r="5" spans="1:20" ht="15.75">
      <c r="A5" s="8">
        <v>4</v>
      </c>
      <c r="B5" s="8" t="s">
        <v>22</v>
      </c>
      <c r="C5" s="6" t="s">
        <v>23</v>
      </c>
      <c r="D5" s="8">
        <v>34</v>
      </c>
      <c r="E5" s="8">
        <v>4.7814051718100202E-4</v>
      </c>
      <c r="F5" s="9">
        <v>1.74069684095493E-5</v>
      </c>
      <c r="G5" s="8"/>
      <c r="H5" s="8">
        <v>300</v>
      </c>
      <c r="I5" s="8" t="s">
        <v>17</v>
      </c>
      <c r="J5" s="9">
        <f>$H5/E5</f>
        <v>627430.61761158763</v>
      </c>
      <c r="K5" s="9">
        <f>$H5/F5</f>
        <v>17234477.189917963</v>
      </c>
      <c r="L5" s="9"/>
      <c r="M5" s="9">
        <f t="shared" si="0"/>
        <v>627430.61761158763</v>
      </c>
      <c r="O5" s="8">
        <v>300</v>
      </c>
      <c r="P5" s="8" t="s">
        <v>17</v>
      </c>
      <c r="Q5" s="9">
        <f t="shared" si="2"/>
        <v>627430.61761158763</v>
      </c>
      <c r="R5" s="9">
        <f>$O5/F5</f>
        <v>17234477.189917963</v>
      </c>
      <c r="S5" s="9"/>
      <c r="T5" s="9">
        <f t="shared" si="1"/>
        <v>627430.61761158763</v>
      </c>
    </row>
    <row r="6" spans="1:20" ht="15.75">
      <c r="A6" s="8">
        <v>5</v>
      </c>
      <c r="B6" s="8" t="s">
        <v>24</v>
      </c>
      <c r="C6" s="6" t="s">
        <v>25</v>
      </c>
      <c r="D6" s="8">
        <v>15</v>
      </c>
      <c r="E6" s="8">
        <v>1.8236915698967499E-3</v>
      </c>
      <c r="F6" s="8"/>
      <c r="G6" s="8"/>
      <c r="H6" s="8">
        <v>300</v>
      </c>
      <c r="I6" s="8" t="s">
        <v>17</v>
      </c>
      <c r="J6" s="9">
        <f>$H6/E6</f>
        <v>164501.50066602809</v>
      </c>
      <c r="K6" s="9"/>
      <c r="L6" s="9"/>
      <c r="M6" s="9">
        <f t="shared" si="0"/>
        <v>164501.50066602809</v>
      </c>
      <c r="O6" s="8">
        <v>300</v>
      </c>
      <c r="P6" s="8" t="s">
        <v>17</v>
      </c>
      <c r="Q6" s="9">
        <f t="shared" si="2"/>
        <v>164501.50066602809</v>
      </c>
      <c r="R6" s="9"/>
      <c r="S6" s="9"/>
      <c r="T6" s="9">
        <f t="shared" si="1"/>
        <v>164501.50066602809</v>
      </c>
    </row>
    <row r="7" spans="1:20" ht="15.75">
      <c r="A7" s="8">
        <v>6</v>
      </c>
      <c r="B7" s="8" t="s">
        <v>26</v>
      </c>
      <c r="C7" s="6" t="s">
        <v>27</v>
      </c>
      <c r="D7" s="8">
        <v>29</v>
      </c>
      <c r="E7" s="9">
        <v>7.5759351167964503E-5</v>
      </c>
      <c r="F7" s="9">
        <v>1.49288357303421E-5</v>
      </c>
      <c r="G7" s="8"/>
      <c r="H7" s="10">
        <v>300</v>
      </c>
      <c r="I7" s="10" t="s">
        <v>17</v>
      </c>
      <c r="J7" s="11">
        <f>$H7/E7</f>
        <v>3959907.1979230149</v>
      </c>
      <c r="K7" s="11">
        <f>$H7/F7</f>
        <v>20095338.003503196</v>
      </c>
      <c r="L7" s="11"/>
      <c r="M7" s="11">
        <f t="shared" si="0"/>
        <v>3959907.1979230149</v>
      </c>
      <c r="N7" s="10"/>
      <c r="O7" s="10">
        <v>300</v>
      </c>
      <c r="P7" s="8" t="s">
        <v>17</v>
      </c>
      <c r="Q7" s="9">
        <f t="shared" si="2"/>
        <v>3959907.1979230149</v>
      </c>
      <c r="R7" s="9">
        <f>$O7/F7</f>
        <v>20095338.003503196</v>
      </c>
      <c r="S7" s="9"/>
      <c r="T7" s="9">
        <f t="shared" si="1"/>
        <v>3959907.1979230149</v>
      </c>
    </row>
    <row r="8" spans="1:20" ht="15.75">
      <c r="A8" s="8">
        <v>7</v>
      </c>
      <c r="B8" s="8" t="s">
        <v>28</v>
      </c>
      <c r="C8" s="6" t="s">
        <v>29</v>
      </c>
      <c r="D8" s="8">
        <v>23</v>
      </c>
      <c r="E8" s="8">
        <v>1.6432417354782199E-3</v>
      </c>
      <c r="F8" s="8"/>
      <c r="G8" s="8"/>
      <c r="H8" s="10">
        <v>8.3931810000000002</v>
      </c>
      <c r="I8" s="10" t="s">
        <v>30</v>
      </c>
      <c r="J8" s="11">
        <f>$H8/E8</f>
        <v>5107.6970714582039</v>
      </c>
      <c r="K8" s="11"/>
      <c r="L8" s="11"/>
      <c r="M8" s="11">
        <f t="shared" si="0"/>
        <v>5107.6970714582039</v>
      </c>
      <c r="N8" s="10"/>
      <c r="O8" s="10">
        <v>2.5766739626000001</v>
      </c>
      <c r="P8" s="8" t="s">
        <v>30</v>
      </c>
      <c r="Q8" s="9">
        <f t="shared" si="2"/>
        <v>1568.0431594260419</v>
      </c>
      <c r="R8" s="9"/>
      <c r="S8" s="9"/>
      <c r="T8" s="9">
        <f t="shared" si="1"/>
        <v>1568.0431594260419</v>
      </c>
    </row>
    <row r="9" spans="1:20" ht="15.75">
      <c r="A9" s="8">
        <v>8</v>
      </c>
      <c r="B9" s="8" t="s">
        <v>31</v>
      </c>
      <c r="C9" s="6" t="s">
        <v>32</v>
      </c>
      <c r="D9" s="8">
        <v>5</v>
      </c>
      <c r="E9" s="8"/>
      <c r="F9" s="8"/>
      <c r="G9" s="8"/>
      <c r="H9" s="10">
        <v>300</v>
      </c>
      <c r="I9" s="10" t="s">
        <v>17</v>
      </c>
      <c r="J9" s="11"/>
      <c r="K9" s="11"/>
      <c r="L9" s="11"/>
      <c r="M9" s="11"/>
      <c r="N9" s="10"/>
      <c r="O9" s="10">
        <v>300</v>
      </c>
      <c r="P9" s="8" t="s">
        <v>17</v>
      </c>
      <c r="Q9" s="9"/>
      <c r="R9" s="9"/>
      <c r="S9" s="9"/>
      <c r="T9" s="9"/>
    </row>
    <row r="10" spans="1:20" ht="15.75">
      <c r="A10" s="8">
        <v>9</v>
      </c>
      <c r="B10" s="8" t="s">
        <v>33</v>
      </c>
      <c r="C10" s="6" t="s">
        <v>34</v>
      </c>
      <c r="D10" s="8">
        <v>39</v>
      </c>
      <c r="E10" s="8">
        <v>8.4664019254565397E-3</v>
      </c>
      <c r="F10" s="8"/>
      <c r="G10" s="8"/>
      <c r="H10" s="10">
        <v>300</v>
      </c>
      <c r="I10" s="10" t="s">
        <v>17</v>
      </c>
      <c r="J10" s="11">
        <f t="shared" ref="J10:J17" si="3">$H10/E10</f>
        <v>35434.178844966998</v>
      </c>
      <c r="K10" s="11"/>
      <c r="L10" s="11"/>
      <c r="M10" s="11">
        <f t="shared" si="0"/>
        <v>35434.178844966998</v>
      </c>
      <c r="N10" s="10"/>
      <c r="O10" s="10">
        <v>300</v>
      </c>
      <c r="P10" s="8" t="s">
        <v>17</v>
      </c>
      <c r="Q10" s="9">
        <f>$O10/E10</f>
        <v>35434.178844966998</v>
      </c>
      <c r="R10" s="9"/>
      <c r="S10" s="9"/>
      <c r="T10" s="9">
        <f t="shared" ref="T10:T17" si="4">MIN(Q10:S10)</f>
        <v>35434.178844966998</v>
      </c>
    </row>
    <row r="11" spans="1:20" ht="15.75">
      <c r="A11" s="8">
        <v>10</v>
      </c>
      <c r="B11" s="8" t="s">
        <v>35</v>
      </c>
      <c r="C11" s="6" t="s">
        <v>36</v>
      </c>
      <c r="D11" s="8">
        <v>44</v>
      </c>
      <c r="E11" s="8">
        <v>0.231710112883625</v>
      </c>
      <c r="F11" s="8">
        <v>0.16105481065466001</v>
      </c>
      <c r="G11" s="8">
        <v>0.12963111099999999</v>
      </c>
      <c r="H11" s="10">
        <v>19.940529225377801</v>
      </c>
      <c r="I11" s="10" t="s">
        <v>30</v>
      </c>
      <c r="J11" s="11">
        <f t="shared" si="3"/>
        <v>86.058087742561369</v>
      </c>
      <c r="K11" s="11">
        <f>$H11/F11</f>
        <v>123.8120683531463</v>
      </c>
      <c r="L11" s="11">
        <f>$H11/G11</f>
        <v>153.82518186840042</v>
      </c>
      <c r="M11" s="11">
        <f t="shared" si="0"/>
        <v>86.058087742561369</v>
      </c>
      <c r="N11" s="10"/>
      <c r="O11" s="10">
        <v>300</v>
      </c>
      <c r="P11" s="8" t="s">
        <v>17</v>
      </c>
      <c r="Q11" s="9">
        <f t="shared" ref="Q11:Q17" si="5">$O11/E11</f>
        <v>1294.7212198315797</v>
      </c>
      <c r="R11" s="9">
        <f>$O11/F11</f>
        <v>1862.7198950503357</v>
      </c>
      <c r="S11" s="9">
        <f>$O11/G11</f>
        <v>2314.2592675920214</v>
      </c>
      <c r="T11" s="9">
        <f t="shared" si="4"/>
        <v>1294.7212198315797</v>
      </c>
    </row>
    <row r="12" spans="1:20" ht="15.75">
      <c r="A12" s="8">
        <v>11</v>
      </c>
      <c r="B12" s="8" t="s">
        <v>37</v>
      </c>
      <c r="C12" s="6" t="s">
        <v>38</v>
      </c>
      <c r="D12" s="8">
        <v>41</v>
      </c>
      <c r="E12" s="8">
        <v>3.2989002342935697E-2</v>
      </c>
      <c r="F12" s="8"/>
      <c r="G12" s="8">
        <v>0</v>
      </c>
      <c r="H12" s="10">
        <v>300</v>
      </c>
      <c r="I12" s="10" t="s">
        <v>17</v>
      </c>
      <c r="J12" s="11">
        <f t="shared" si="3"/>
        <v>9093.939758509925</v>
      </c>
      <c r="K12" s="11"/>
      <c r="L12" s="11"/>
      <c r="M12" s="11">
        <f t="shared" si="0"/>
        <v>9093.939758509925</v>
      </c>
      <c r="N12" s="10"/>
      <c r="O12" s="10">
        <v>300</v>
      </c>
      <c r="P12" s="8" t="s">
        <v>17</v>
      </c>
      <c r="Q12" s="9">
        <f t="shared" si="5"/>
        <v>9093.939758509925</v>
      </c>
      <c r="R12" s="9"/>
      <c r="S12" s="9"/>
      <c r="T12" s="9">
        <f t="shared" si="4"/>
        <v>9093.939758509925</v>
      </c>
    </row>
    <row r="13" spans="1:20" ht="15.75">
      <c r="A13" s="8">
        <v>12</v>
      </c>
      <c r="B13" s="8" t="s">
        <v>39</v>
      </c>
      <c r="C13" s="6" t="s">
        <v>40</v>
      </c>
      <c r="D13" s="8">
        <v>22</v>
      </c>
      <c r="E13" s="8">
        <v>41154.152627202202</v>
      </c>
      <c r="F13" s="8"/>
      <c r="G13" s="8"/>
      <c r="H13" s="10">
        <v>300</v>
      </c>
      <c r="I13" s="10" t="s">
        <v>17</v>
      </c>
      <c r="J13" s="11">
        <f t="shared" si="3"/>
        <v>7.2896653399128685E-3</v>
      </c>
      <c r="K13" s="11"/>
      <c r="L13" s="11"/>
      <c r="M13" s="11">
        <f t="shared" si="0"/>
        <v>7.2896653399128685E-3</v>
      </c>
      <c r="N13" s="10"/>
      <c r="O13" s="10">
        <v>300</v>
      </c>
      <c r="P13" s="8" t="s">
        <v>17</v>
      </c>
      <c r="Q13" s="9">
        <f t="shared" si="5"/>
        <v>7.2896653399128685E-3</v>
      </c>
      <c r="R13" s="9"/>
      <c r="S13" s="9"/>
      <c r="T13" s="9">
        <f t="shared" si="4"/>
        <v>7.2896653399128685E-3</v>
      </c>
    </row>
    <row r="14" spans="1:20" ht="15.75">
      <c r="A14" s="8">
        <v>13</v>
      </c>
      <c r="B14" s="8" t="s">
        <v>41</v>
      </c>
      <c r="C14" s="6" t="s">
        <v>42</v>
      </c>
      <c r="D14" s="8">
        <v>47</v>
      </c>
      <c r="E14" s="8">
        <v>0.181840378513209</v>
      </c>
      <c r="F14" s="8"/>
      <c r="G14" s="8">
        <v>6.0947699999999998E-4</v>
      </c>
      <c r="H14" s="10">
        <v>300</v>
      </c>
      <c r="I14" s="10" t="s">
        <v>43</v>
      </c>
      <c r="J14" s="11">
        <f t="shared" si="3"/>
        <v>1649.7985895811794</v>
      </c>
      <c r="K14" s="11"/>
      <c r="L14" s="11">
        <f>$H14/G14</f>
        <v>492225.30136494077</v>
      </c>
      <c r="M14" s="11">
        <f t="shared" si="0"/>
        <v>1649.7985895811794</v>
      </c>
      <c r="N14" s="10"/>
      <c r="O14" s="10">
        <v>300</v>
      </c>
      <c r="P14" s="8" t="s">
        <v>43</v>
      </c>
      <c r="Q14" s="9">
        <f t="shared" si="5"/>
        <v>1649.7985895811794</v>
      </c>
      <c r="R14" s="9"/>
      <c r="S14" s="9">
        <f>$O14/G14</f>
        <v>492225.30136494077</v>
      </c>
      <c r="T14" s="9">
        <f t="shared" si="4"/>
        <v>1649.7985895811794</v>
      </c>
    </row>
    <row r="15" spans="1:20" ht="15.75">
      <c r="A15" s="8">
        <v>14</v>
      </c>
      <c r="B15" s="8" t="s">
        <v>44</v>
      </c>
      <c r="C15" s="6" t="s">
        <v>45</v>
      </c>
      <c r="D15" s="8">
        <v>24</v>
      </c>
      <c r="E15" s="8">
        <v>1.3021149293127599E-4</v>
      </c>
      <c r="F15" s="8">
        <v>1.2905987623084599E-4</v>
      </c>
      <c r="G15" s="8"/>
      <c r="H15" s="10">
        <v>300</v>
      </c>
      <c r="I15" s="10" t="s">
        <v>17</v>
      </c>
      <c r="J15" s="11">
        <f t="shared" si="3"/>
        <v>2303944.0931557114</v>
      </c>
      <c r="K15" s="11">
        <f>$H15/F15</f>
        <v>2324502.461658943</v>
      </c>
      <c r="L15" s="11"/>
      <c r="M15" s="11">
        <f t="shared" si="0"/>
        <v>2303944.0931557114</v>
      </c>
      <c r="N15" s="10"/>
      <c r="O15" s="10">
        <v>300</v>
      </c>
      <c r="P15" s="8" t="s">
        <v>17</v>
      </c>
      <c r="Q15" s="9">
        <f t="shared" si="5"/>
        <v>2303944.0931557114</v>
      </c>
      <c r="R15" s="9">
        <f>$O15/F15</f>
        <v>2324502.461658943</v>
      </c>
      <c r="S15" s="9"/>
      <c r="T15" s="9">
        <f t="shared" si="4"/>
        <v>2303944.0931557114</v>
      </c>
    </row>
    <row r="16" spans="1:20" ht="15.75">
      <c r="A16" s="8">
        <v>15</v>
      </c>
      <c r="B16" s="8" t="s">
        <v>46</v>
      </c>
      <c r="C16" s="6" t="s">
        <v>47</v>
      </c>
      <c r="D16" s="8">
        <v>32</v>
      </c>
      <c r="E16" s="8">
        <v>1.1830121076143699E-4</v>
      </c>
      <c r="F16" s="9">
        <v>8.2250363087836605E-6</v>
      </c>
      <c r="G16" s="8"/>
      <c r="H16" s="10">
        <v>300</v>
      </c>
      <c r="I16" s="10" t="s">
        <v>17</v>
      </c>
      <c r="J16" s="11">
        <f t="shared" si="3"/>
        <v>2535899.658753044</v>
      </c>
      <c r="K16" s="11">
        <f>$H16/F16</f>
        <v>36474003.121375248</v>
      </c>
      <c r="L16" s="11"/>
      <c r="M16" s="11">
        <f t="shared" si="0"/>
        <v>2535899.658753044</v>
      </c>
      <c r="N16" s="10"/>
      <c r="O16" s="10">
        <v>300</v>
      </c>
      <c r="P16" s="8" t="s">
        <v>17</v>
      </c>
      <c r="Q16" s="9">
        <f>$O16/E16</f>
        <v>2535899.658753044</v>
      </c>
      <c r="R16" s="9">
        <f>$O16/F16</f>
        <v>36474003.121375248</v>
      </c>
      <c r="S16" s="9"/>
      <c r="T16" s="9">
        <f t="shared" si="4"/>
        <v>2535899.658753044</v>
      </c>
    </row>
    <row r="17" spans="1:20" ht="15.75">
      <c r="A17" s="8">
        <v>16</v>
      </c>
      <c r="B17" s="8" t="s">
        <v>48</v>
      </c>
      <c r="C17" s="6" t="s">
        <v>49</v>
      </c>
      <c r="D17" s="8">
        <v>33</v>
      </c>
      <c r="E17" s="8">
        <v>2.6202025576403502E-4</v>
      </c>
      <c r="F17" s="9">
        <v>2.0801831761453501E-5</v>
      </c>
      <c r="G17" s="8"/>
      <c r="H17" s="10">
        <v>0.52734283833863604</v>
      </c>
      <c r="I17" s="10" t="s">
        <v>50</v>
      </c>
      <c r="J17" s="11">
        <f t="shared" si="3"/>
        <v>2012.6033264143516</v>
      </c>
      <c r="K17" s="11">
        <f>$H17/F17</f>
        <v>25350.788545257834</v>
      </c>
      <c r="L17" s="11"/>
      <c r="M17" s="11">
        <f t="shared" si="0"/>
        <v>2012.6033264143516</v>
      </c>
      <c r="N17" s="10"/>
      <c r="O17" s="10">
        <v>300</v>
      </c>
      <c r="P17" s="8" t="s">
        <v>17</v>
      </c>
      <c r="Q17" s="9">
        <f t="shared" si="5"/>
        <v>1144949.6495040751</v>
      </c>
      <c r="R17" s="9">
        <f>$O17/F17</f>
        <v>14421806.860101145</v>
      </c>
      <c r="S17" s="9"/>
      <c r="T17" s="9">
        <f t="shared" si="4"/>
        <v>1144949.6495040751</v>
      </c>
    </row>
    <row r="18" spans="1:20" ht="15.75">
      <c r="A18" s="8">
        <v>17</v>
      </c>
      <c r="B18" s="8" t="s">
        <v>51</v>
      </c>
      <c r="C18" s="6" t="s">
        <v>52</v>
      </c>
      <c r="D18" s="8">
        <v>13</v>
      </c>
      <c r="E18" s="8"/>
      <c r="F18" s="9"/>
      <c r="G18" s="8"/>
      <c r="H18" s="10">
        <v>300</v>
      </c>
      <c r="I18" s="10" t="s">
        <v>17</v>
      </c>
      <c r="J18" s="11"/>
      <c r="K18" s="11"/>
      <c r="L18" s="11"/>
      <c r="M18" s="11"/>
      <c r="N18" s="10"/>
      <c r="O18" s="10">
        <v>300</v>
      </c>
      <c r="P18" s="8" t="s">
        <v>17</v>
      </c>
      <c r="Q18" s="9"/>
      <c r="R18" s="9"/>
      <c r="S18" s="9"/>
      <c r="T18" s="9"/>
    </row>
    <row r="19" spans="1:20" ht="15.75">
      <c r="A19" s="8">
        <v>18</v>
      </c>
      <c r="B19" s="8" t="s">
        <v>53</v>
      </c>
      <c r="C19" s="6" t="s">
        <v>54</v>
      </c>
      <c r="D19" s="8">
        <v>3</v>
      </c>
      <c r="E19" s="8">
        <v>30.7157000312245</v>
      </c>
      <c r="F19" s="8">
        <v>5.7452809798607198</v>
      </c>
      <c r="G19" s="8">
        <v>13.58707465</v>
      </c>
      <c r="H19" s="10">
        <v>21.037640552614199</v>
      </c>
      <c r="I19" s="10" t="s">
        <v>30</v>
      </c>
      <c r="J19" s="11">
        <f t="shared" ref="J19:L34" si="6">$H19/E19</f>
        <v>0.68491489795863592</v>
      </c>
      <c r="K19" s="11">
        <f t="shared" si="6"/>
        <v>3.6617252709412664</v>
      </c>
      <c r="L19" s="11">
        <f t="shared" si="6"/>
        <v>1.5483568828860597</v>
      </c>
      <c r="M19" s="11">
        <f t="shared" si="0"/>
        <v>0.68491489795863592</v>
      </c>
      <c r="N19" s="10"/>
      <c r="O19" s="12">
        <v>3.34635679825</v>
      </c>
      <c r="P19" s="8" t="s">
        <v>30</v>
      </c>
      <c r="Q19" s="9">
        <f>$O19/E19</f>
        <v>0.10894613487070819</v>
      </c>
      <c r="R19" s="9">
        <f>$O19/F19</f>
        <v>0.58245311412621703</v>
      </c>
      <c r="S19" s="9">
        <f>$O19/G19</f>
        <v>0.24628971904927305</v>
      </c>
      <c r="T19" s="9">
        <f t="shared" ref="T19:T39" si="7">MIN(Q19:S19)</f>
        <v>0.10894613487070819</v>
      </c>
    </row>
    <row r="20" spans="1:20" ht="15.75">
      <c r="A20" s="8">
        <v>19</v>
      </c>
      <c r="B20" s="8" t="s">
        <v>55</v>
      </c>
      <c r="C20" s="6" t="s">
        <v>56</v>
      </c>
      <c r="D20" s="8">
        <v>8</v>
      </c>
      <c r="E20" s="8">
        <v>3.3513676352501698E-3</v>
      </c>
      <c r="F20" s="8">
        <v>5.5632203285328899E-3</v>
      </c>
      <c r="G20" s="8">
        <v>8.5545596000000002E-2</v>
      </c>
      <c r="H20" s="10">
        <v>13.964690990096001</v>
      </c>
      <c r="I20" s="10" t="s">
        <v>30</v>
      </c>
      <c r="J20" s="11">
        <f t="shared" si="6"/>
        <v>4166.863355489073</v>
      </c>
      <c r="K20" s="11">
        <f t="shared" si="6"/>
        <v>2510.1811838142157</v>
      </c>
      <c r="L20" s="11">
        <f t="shared" si="6"/>
        <v>163.2426640653249</v>
      </c>
      <c r="M20" s="11">
        <f t="shared" si="0"/>
        <v>163.2426640653249</v>
      </c>
      <c r="N20" s="10"/>
      <c r="O20" s="12">
        <v>1.9704362358500001</v>
      </c>
      <c r="P20" s="8" t="s">
        <v>30</v>
      </c>
      <c r="Q20" s="9">
        <f t="shared" ref="Q20:Q34" si="8">$O20/E20</f>
        <v>587.94989100111445</v>
      </c>
      <c r="R20" s="9">
        <f>$O20/F20</f>
        <v>354.18986117517937</v>
      </c>
      <c r="S20" s="9">
        <f>$O20/G20</f>
        <v>23.033754254865439</v>
      </c>
      <c r="T20" s="9">
        <f t="shared" si="7"/>
        <v>23.033754254865439</v>
      </c>
    </row>
    <row r="21" spans="1:20" ht="15.75">
      <c r="A21" s="8">
        <v>20</v>
      </c>
      <c r="B21" s="8" t="s">
        <v>57</v>
      </c>
      <c r="C21" s="6" t="s">
        <v>58</v>
      </c>
      <c r="D21" s="8">
        <v>21</v>
      </c>
      <c r="E21" s="8">
        <v>1.5994454441464E-4</v>
      </c>
      <c r="F21" s="8"/>
      <c r="G21" s="8"/>
      <c r="H21" s="10">
        <v>22.5809133443802</v>
      </c>
      <c r="I21" s="10" t="s">
        <v>30</v>
      </c>
      <c r="J21" s="11">
        <f t="shared" si="6"/>
        <v>141179.64090004517</v>
      </c>
      <c r="K21" s="11"/>
      <c r="L21" s="11"/>
      <c r="M21" s="11">
        <f t="shared" si="0"/>
        <v>141179.64090004517</v>
      </c>
      <c r="N21" s="10"/>
      <c r="O21" s="12">
        <v>5.1215197176</v>
      </c>
      <c r="P21" s="8" t="s">
        <v>30</v>
      </c>
      <c r="Q21" s="9">
        <f t="shared" si="8"/>
        <v>32020.596490762324</v>
      </c>
      <c r="R21" s="9"/>
      <c r="S21" s="9"/>
      <c r="T21" s="9">
        <f t="shared" si="7"/>
        <v>32020.596490762324</v>
      </c>
    </row>
    <row r="22" spans="1:20" ht="15.75">
      <c r="A22" s="8">
        <v>21</v>
      </c>
      <c r="B22" s="8" t="s">
        <v>59</v>
      </c>
      <c r="C22" s="6" t="s">
        <v>60</v>
      </c>
      <c r="D22" s="8">
        <v>51</v>
      </c>
      <c r="E22" s="8">
        <v>4.44397814783313E-4</v>
      </c>
      <c r="F22" s="9">
        <v>1.39848249078073E-5</v>
      </c>
      <c r="G22" s="8"/>
      <c r="H22" s="10">
        <v>300</v>
      </c>
      <c r="I22" s="10" t="s">
        <v>17</v>
      </c>
      <c r="J22" s="11">
        <f t="shared" si="6"/>
        <v>675070.82622870023</v>
      </c>
      <c r="K22" s="11">
        <f>$H22/F22</f>
        <v>21451823.814577699</v>
      </c>
      <c r="L22" s="11"/>
      <c r="M22" s="11">
        <f t="shared" si="0"/>
        <v>675070.82622870023</v>
      </c>
      <c r="N22" s="10"/>
      <c r="O22" s="10">
        <v>300</v>
      </c>
      <c r="P22" s="8" t="s">
        <v>17</v>
      </c>
      <c r="Q22" s="9">
        <f t="shared" si="8"/>
        <v>675070.82622870023</v>
      </c>
      <c r="R22" s="9">
        <f>$O22/F22</f>
        <v>21451823.814577699</v>
      </c>
      <c r="S22" s="9"/>
      <c r="T22" s="9">
        <f t="shared" si="7"/>
        <v>675070.82622870023</v>
      </c>
    </row>
    <row r="23" spans="1:20" ht="15.75">
      <c r="A23" s="8">
        <v>22</v>
      </c>
      <c r="B23" s="8" t="s">
        <v>61</v>
      </c>
      <c r="C23" s="6" t="s">
        <v>62</v>
      </c>
      <c r="D23" s="8">
        <v>36</v>
      </c>
      <c r="E23" s="8">
        <v>3.4301773213701398E-2</v>
      </c>
      <c r="F23" s="8"/>
      <c r="G23" s="8"/>
      <c r="H23" s="10">
        <v>27.651679999999999</v>
      </c>
      <c r="I23" s="10" t="s">
        <v>30</v>
      </c>
      <c r="J23" s="11">
        <f t="shared" si="6"/>
        <v>806.12975392639157</v>
      </c>
      <c r="K23" s="11"/>
      <c r="L23" s="11"/>
      <c r="M23" s="11">
        <f t="shared" si="0"/>
        <v>806.12975392639157</v>
      </c>
      <c r="N23" s="10"/>
      <c r="O23" s="12">
        <v>3.5905504713999998</v>
      </c>
      <c r="P23" s="8" t="s">
        <v>30</v>
      </c>
      <c r="Q23" s="9">
        <f t="shared" si="8"/>
        <v>104.67536033868363</v>
      </c>
      <c r="R23" s="9"/>
      <c r="S23" s="9"/>
      <c r="T23" s="9">
        <f t="shared" si="7"/>
        <v>104.67536033868363</v>
      </c>
    </row>
    <row r="24" spans="1:20" ht="15.75">
      <c r="A24" s="8">
        <v>23</v>
      </c>
      <c r="B24" s="8" t="s">
        <v>63</v>
      </c>
      <c r="C24" s="6" t="s">
        <v>64</v>
      </c>
      <c r="D24" s="8">
        <v>19</v>
      </c>
      <c r="E24" s="8">
        <v>3.5148296997831899E-4</v>
      </c>
      <c r="F24" s="8"/>
      <c r="G24" s="8"/>
      <c r="H24" s="10">
        <v>300</v>
      </c>
      <c r="I24" s="10" t="s">
        <v>17</v>
      </c>
      <c r="J24" s="11">
        <f t="shared" si="6"/>
        <v>853526.41699398786</v>
      </c>
      <c r="K24" s="11"/>
      <c r="L24" s="11"/>
      <c r="M24" s="11">
        <f t="shared" si="0"/>
        <v>853526.41699398786</v>
      </c>
      <c r="N24" s="10"/>
      <c r="O24" s="10">
        <v>300</v>
      </c>
      <c r="P24" s="8" t="s">
        <v>17</v>
      </c>
      <c r="Q24" s="9">
        <f t="shared" si="8"/>
        <v>853526.41699398786</v>
      </c>
      <c r="R24" s="9"/>
      <c r="S24" s="9"/>
      <c r="T24" s="9">
        <f t="shared" si="7"/>
        <v>853526.41699398786</v>
      </c>
    </row>
    <row r="25" spans="1:20" ht="15.75">
      <c r="A25" s="8">
        <v>24</v>
      </c>
      <c r="B25" s="8" t="s">
        <v>65</v>
      </c>
      <c r="C25" s="6" t="s">
        <v>66</v>
      </c>
      <c r="D25" s="8">
        <v>50</v>
      </c>
      <c r="E25" s="8">
        <v>8.0350750065044906E-3</v>
      </c>
      <c r="F25" s="8"/>
      <c r="G25" s="8">
        <v>13.58707465</v>
      </c>
      <c r="H25" s="10">
        <v>300</v>
      </c>
      <c r="I25" s="10" t="s">
        <v>17</v>
      </c>
      <c r="J25" s="11">
        <f t="shared" si="6"/>
        <v>37336.303613487908</v>
      </c>
      <c r="K25" s="11"/>
      <c r="L25" s="11">
        <f t="shared" ref="L25:L30" si="9">$H25/G25</f>
        <v>22.079808032849808</v>
      </c>
      <c r="M25" s="11">
        <f t="shared" si="0"/>
        <v>22.079808032849808</v>
      </c>
      <c r="N25" s="10"/>
      <c r="O25" s="10">
        <v>300</v>
      </c>
      <c r="P25" s="8" t="s">
        <v>17</v>
      </c>
      <c r="Q25" s="9">
        <f t="shared" si="8"/>
        <v>37336.303613487908</v>
      </c>
      <c r="R25" s="9"/>
      <c r="S25" s="9">
        <f t="shared" ref="S25:S30" si="10">$O25/G25</f>
        <v>22.079808032849808</v>
      </c>
      <c r="T25" s="9">
        <f t="shared" si="7"/>
        <v>22.079808032849808</v>
      </c>
    </row>
    <row r="26" spans="1:20" ht="15.75">
      <c r="A26" s="8">
        <v>25</v>
      </c>
      <c r="B26" s="8" t="s">
        <v>67</v>
      </c>
      <c r="C26" s="6" t="s">
        <v>68</v>
      </c>
      <c r="D26" s="8">
        <v>14</v>
      </c>
      <c r="E26" s="8">
        <v>2.0343203739410402E-2</v>
      </c>
      <c r="F26" s="8">
        <v>8.4099148517655792E-3</v>
      </c>
      <c r="G26" s="8">
        <v>2.2607865000000001E-2</v>
      </c>
      <c r="H26" s="10">
        <v>300</v>
      </c>
      <c r="I26" s="10" t="s">
        <v>17</v>
      </c>
      <c r="J26" s="11">
        <f t="shared" si="6"/>
        <v>14746.939756534866</v>
      </c>
      <c r="K26" s="11">
        <f>$H26/F26</f>
        <v>35672.180430818269</v>
      </c>
      <c r="L26" s="11">
        <f t="shared" si="9"/>
        <v>13269.718303784988</v>
      </c>
      <c r="M26" s="11">
        <f t="shared" si="0"/>
        <v>13269.718303784988</v>
      </c>
      <c r="N26" s="10"/>
      <c r="O26" s="10">
        <v>300</v>
      </c>
      <c r="P26" s="8" t="s">
        <v>17</v>
      </c>
      <c r="Q26" s="9">
        <f t="shared" si="8"/>
        <v>14746.939756534866</v>
      </c>
      <c r="R26" s="9">
        <f>$O26/F26</f>
        <v>35672.180430818269</v>
      </c>
      <c r="S26" s="9">
        <f t="shared" si="10"/>
        <v>13269.718303784988</v>
      </c>
      <c r="T26" s="9">
        <f t="shared" si="7"/>
        <v>13269.718303784988</v>
      </c>
    </row>
    <row r="27" spans="1:20" ht="15.75">
      <c r="A27" s="8">
        <v>26</v>
      </c>
      <c r="B27" s="8" t="s">
        <v>69</v>
      </c>
      <c r="C27" s="6" t="s">
        <v>70</v>
      </c>
      <c r="D27" s="8">
        <v>48</v>
      </c>
      <c r="E27" s="8">
        <v>1.0710128989160101E-3</v>
      </c>
      <c r="F27" s="8"/>
      <c r="G27" s="8">
        <v>8.2105660000000007E-3</v>
      </c>
      <c r="H27" s="10">
        <v>300</v>
      </c>
      <c r="I27" s="10" t="s">
        <v>17</v>
      </c>
      <c r="J27" s="11">
        <f t="shared" si="6"/>
        <v>280108.67124348826</v>
      </c>
      <c r="K27" s="11"/>
      <c r="L27" s="11">
        <f t="shared" si="9"/>
        <v>36538.284936751006</v>
      </c>
      <c r="M27" s="11">
        <f t="shared" si="0"/>
        <v>36538.284936751006</v>
      </c>
      <c r="N27" s="10"/>
      <c r="O27" s="10">
        <v>300</v>
      </c>
      <c r="P27" s="8" t="s">
        <v>17</v>
      </c>
      <c r="Q27" s="9">
        <f t="shared" si="8"/>
        <v>280108.67124348826</v>
      </c>
      <c r="R27" s="9"/>
      <c r="S27" s="9">
        <f t="shared" si="10"/>
        <v>36538.284936751006</v>
      </c>
      <c r="T27" s="9">
        <f t="shared" si="7"/>
        <v>36538.284936751006</v>
      </c>
    </row>
    <row r="28" spans="1:20" ht="15.75">
      <c r="A28" s="8">
        <v>27</v>
      </c>
      <c r="B28" s="8" t="s">
        <v>71</v>
      </c>
      <c r="C28" s="6" t="s">
        <v>72</v>
      </c>
      <c r="D28" s="8">
        <v>17</v>
      </c>
      <c r="E28" s="8">
        <v>1.2497192068643E-3</v>
      </c>
      <c r="F28" s="8"/>
      <c r="G28" s="8">
        <v>0.11166137199999999</v>
      </c>
      <c r="H28" s="10">
        <v>300</v>
      </c>
      <c r="I28" s="10" t="s">
        <v>17</v>
      </c>
      <c r="J28" s="11">
        <f t="shared" si="6"/>
        <v>240053.92439533444</v>
      </c>
      <c r="K28" s="11"/>
      <c r="L28" s="11">
        <f t="shared" si="9"/>
        <v>2686.6945536008639</v>
      </c>
      <c r="M28" s="11">
        <f t="shared" si="0"/>
        <v>2686.6945536008639</v>
      </c>
      <c r="N28" s="10"/>
      <c r="O28" s="10">
        <v>300</v>
      </c>
      <c r="P28" s="8" t="s">
        <v>17</v>
      </c>
      <c r="Q28" s="9">
        <f t="shared" si="8"/>
        <v>240053.92439533444</v>
      </c>
      <c r="R28" s="9"/>
      <c r="S28" s="9">
        <f t="shared" si="10"/>
        <v>2686.6945536008639</v>
      </c>
      <c r="T28" s="9">
        <f t="shared" si="7"/>
        <v>2686.6945536008639</v>
      </c>
    </row>
    <row r="29" spans="1:20" ht="15.75">
      <c r="A29" s="8">
        <v>28</v>
      </c>
      <c r="B29" s="8" t="s">
        <v>73</v>
      </c>
      <c r="C29" s="6" t="s">
        <v>74</v>
      </c>
      <c r="D29" s="8">
        <v>10</v>
      </c>
      <c r="E29" s="8">
        <v>8.7181335244351007E-3</v>
      </c>
      <c r="F29" s="8">
        <v>1.6197746606358701E-3</v>
      </c>
      <c r="G29" s="8">
        <v>13.58707465</v>
      </c>
      <c r="H29" s="10">
        <v>19.616669999999999</v>
      </c>
      <c r="I29" s="10" t="s">
        <v>30</v>
      </c>
      <c r="J29" s="11">
        <f t="shared" si="6"/>
        <v>2250.0997426821446</v>
      </c>
      <c r="K29" s="11">
        <f>$H29/F29</f>
        <v>12110.740139803855</v>
      </c>
      <c r="L29" s="11">
        <f t="shared" si="9"/>
        <v>1.4437743594792127</v>
      </c>
      <c r="M29" s="11">
        <f t="shared" si="0"/>
        <v>1.4437743594792127</v>
      </c>
      <c r="N29" s="10"/>
      <c r="O29" s="10">
        <v>2.6607054918999999</v>
      </c>
      <c r="P29" s="8" t="s">
        <v>30</v>
      </c>
      <c r="Q29" s="9">
        <f t="shared" si="8"/>
        <v>305.1921015481812</v>
      </c>
      <c r="R29" s="9">
        <f>$O29/F29</f>
        <v>1642.6392859211014</v>
      </c>
      <c r="S29" s="9">
        <f t="shared" si="10"/>
        <v>0.19582622164367072</v>
      </c>
      <c r="T29" s="9">
        <f t="shared" si="7"/>
        <v>0.19582622164367072</v>
      </c>
    </row>
    <row r="30" spans="1:20" ht="15.75">
      <c r="A30" s="8">
        <v>29</v>
      </c>
      <c r="B30" s="8" t="s">
        <v>75</v>
      </c>
      <c r="C30" s="6" t="s">
        <v>76</v>
      </c>
      <c r="D30" s="8">
        <v>46</v>
      </c>
      <c r="E30" s="8">
        <v>1.38620431326095E-3</v>
      </c>
      <c r="F30" s="8">
        <v>2.9777199435319999E-4</v>
      </c>
      <c r="G30" s="8">
        <v>0.12963111099999999</v>
      </c>
      <c r="H30" s="10">
        <v>300</v>
      </c>
      <c r="I30" s="10" t="s">
        <v>17</v>
      </c>
      <c r="J30" s="11">
        <f t="shared" si="6"/>
        <v>216418.31375799913</v>
      </c>
      <c r="K30" s="11">
        <f>$H30/F30</f>
        <v>1007482.2538353197</v>
      </c>
      <c r="L30" s="11">
        <f t="shared" si="9"/>
        <v>2314.2592675920214</v>
      </c>
      <c r="M30" s="11">
        <f t="shared" si="0"/>
        <v>2314.2592675920214</v>
      </c>
      <c r="N30" s="10"/>
      <c r="O30" s="10">
        <v>300</v>
      </c>
      <c r="P30" s="8" t="s">
        <v>17</v>
      </c>
      <c r="Q30" s="9">
        <f t="shared" si="8"/>
        <v>216418.31375799913</v>
      </c>
      <c r="R30" s="9">
        <f>$O30/F30</f>
        <v>1007482.2538353197</v>
      </c>
      <c r="S30" s="9">
        <f t="shared" si="10"/>
        <v>2314.2592675920214</v>
      </c>
      <c r="T30" s="9">
        <f t="shared" si="7"/>
        <v>2314.2592675920214</v>
      </c>
    </row>
    <row r="31" spans="1:20" ht="15.75">
      <c r="A31" s="8">
        <v>30</v>
      </c>
      <c r="B31" s="8" t="s">
        <v>77</v>
      </c>
      <c r="C31" s="6" t="s">
        <v>78</v>
      </c>
      <c r="D31" s="8">
        <v>16</v>
      </c>
      <c r="E31" s="8">
        <v>4.60815901139852</v>
      </c>
      <c r="F31" s="8"/>
      <c r="G31" s="8">
        <v>0</v>
      </c>
      <c r="H31" s="10">
        <v>18.856736717305498</v>
      </c>
      <c r="I31" s="10" t="s">
        <v>30</v>
      </c>
      <c r="J31" s="11">
        <f t="shared" si="6"/>
        <v>4.0920325602181657</v>
      </c>
      <c r="K31" s="11"/>
      <c r="L31" s="11"/>
      <c r="M31" s="11">
        <f t="shared" si="0"/>
        <v>4.0920325602181657</v>
      </c>
      <c r="N31" s="10"/>
      <c r="O31" s="10">
        <v>6.3811607030499999</v>
      </c>
      <c r="P31" s="8" t="s">
        <v>30</v>
      </c>
      <c r="Q31" s="9">
        <f t="shared" si="8"/>
        <v>1.3847527151875334</v>
      </c>
      <c r="R31" s="9"/>
      <c r="S31" s="9"/>
      <c r="T31" s="9">
        <f t="shared" si="7"/>
        <v>1.3847527151875334</v>
      </c>
    </row>
    <row r="32" spans="1:20" ht="15.75">
      <c r="A32" s="8">
        <v>31</v>
      </c>
      <c r="B32" s="8" t="s">
        <v>79</v>
      </c>
      <c r="C32" s="6" t="s">
        <v>80</v>
      </c>
      <c r="D32" s="8">
        <v>31</v>
      </c>
      <c r="E32" s="8">
        <v>0.13974310333561801</v>
      </c>
      <c r="F32" s="8"/>
      <c r="G32" s="8"/>
      <c r="H32" s="10">
        <v>7.1078869999999998</v>
      </c>
      <c r="I32" s="10" t="s">
        <v>30</v>
      </c>
      <c r="J32" s="11">
        <f t="shared" si="6"/>
        <v>50.863955575175254</v>
      </c>
      <c r="K32" s="11"/>
      <c r="L32" s="11"/>
      <c r="M32" s="11">
        <f t="shared" si="0"/>
        <v>50.863955575175254</v>
      </c>
      <c r="N32" s="10"/>
      <c r="O32" s="10">
        <v>0.92166426354999997</v>
      </c>
      <c r="P32" s="8" t="s">
        <v>30</v>
      </c>
      <c r="Q32" s="9">
        <f t="shared" si="8"/>
        <v>6.5954186042116056</v>
      </c>
      <c r="R32" s="9"/>
      <c r="S32" s="9"/>
      <c r="T32" s="9">
        <f t="shared" si="7"/>
        <v>6.5954186042116056</v>
      </c>
    </row>
    <row r="33" spans="1:20" ht="15.75">
      <c r="A33" s="8">
        <v>32</v>
      </c>
      <c r="B33" s="8" t="s">
        <v>81</v>
      </c>
      <c r="C33" s="6" t="s">
        <v>82</v>
      </c>
      <c r="D33" s="8">
        <v>55</v>
      </c>
      <c r="E33" s="8">
        <v>5.19652293419113E-2</v>
      </c>
      <c r="F33" s="8"/>
      <c r="G33" s="9">
        <v>1.17E-4</v>
      </c>
      <c r="H33" s="10">
        <v>4.7654764889429799</v>
      </c>
      <c r="I33" s="10" t="s">
        <v>30</v>
      </c>
      <c r="J33" s="11">
        <f t="shared" si="6"/>
        <v>91.705098761096011</v>
      </c>
      <c r="K33" s="11"/>
      <c r="L33" s="11">
        <f>$H33/G33</f>
        <v>40730.56828156393</v>
      </c>
      <c r="M33" s="11">
        <f t="shared" si="0"/>
        <v>91.705098761096011</v>
      </c>
      <c r="N33" s="10"/>
      <c r="O33" s="10">
        <v>2.3652142271500001</v>
      </c>
      <c r="P33" s="8" t="s">
        <v>30</v>
      </c>
      <c r="Q33" s="9">
        <f t="shared" si="8"/>
        <v>45.51532355582993</v>
      </c>
      <c r="R33" s="9"/>
      <c r="S33" s="9">
        <f>$O33/G33</f>
        <v>20215.506214957266</v>
      </c>
      <c r="T33" s="9">
        <f t="shared" si="7"/>
        <v>45.51532355582993</v>
      </c>
    </row>
    <row r="34" spans="1:20" ht="15.75">
      <c r="A34" s="8">
        <v>33</v>
      </c>
      <c r="B34" s="8" t="s">
        <v>83</v>
      </c>
      <c r="C34" s="6" t="s">
        <v>84</v>
      </c>
      <c r="D34" s="8">
        <v>56</v>
      </c>
      <c r="E34" s="8">
        <v>1.0058645347907199E-3</v>
      </c>
      <c r="F34" s="8"/>
      <c r="G34" s="9">
        <v>7.5699999999999997E-5</v>
      </c>
      <c r="H34" s="10">
        <v>3.67393989498945</v>
      </c>
      <c r="I34" s="10" t="s">
        <v>30</v>
      </c>
      <c r="J34" s="11">
        <f t="shared" si="6"/>
        <v>3652.5195669154887</v>
      </c>
      <c r="K34" s="11"/>
      <c r="L34" s="11">
        <f>$H34/G34</f>
        <v>48532.891611485473</v>
      </c>
      <c r="M34" s="11">
        <f t="shared" si="0"/>
        <v>3652.5195669154887</v>
      </c>
      <c r="N34" s="10"/>
      <c r="O34" s="10">
        <v>0.25438042394999999</v>
      </c>
      <c r="P34" s="8" t="s">
        <v>30</v>
      </c>
      <c r="Q34" s="9">
        <f t="shared" si="8"/>
        <v>252.89729894187624</v>
      </c>
      <c r="R34" s="9"/>
      <c r="S34" s="9">
        <f>$O34/G34</f>
        <v>3360.3754815059447</v>
      </c>
      <c r="T34" s="9">
        <f t="shared" si="7"/>
        <v>252.89729894187624</v>
      </c>
    </row>
    <row r="35" spans="1:20" ht="15.75">
      <c r="A35" s="8">
        <v>34</v>
      </c>
      <c r="B35" s="8" t="s">
        <v>85</v>
      </c>
      <c r="C35" s="6" t="s">
        <v>86</v>
      </c>
      <c r="D35" s="8">
        <v>12</v>
      </c>
      <c r="E35" s="8"/>
      <c r="F35" s="8"/>
      <c r="G35" s="8">
        <v>8.5545596000000002E-2</v>
      </c>
      <c r="H35" s="10">
        <v>24.039929718860702</v>
      </c>
      <c r="I35" s="10" t="s">
        <v>30</v>
      </c>
      <c r="J35" s="11"/>
      <c r="K35" s="11"/>
      <c r="L35" s="11">
        <f>$H35/G35</f>
        <v>281.01890503937454</v>
      </c>
      <c r="M35" s="11">
        <f t="shared" si="0"/>
        <v>281.01890503937454</v>
      </c>
      <c r="N35" s="10"/>
      <c r="O35" s="10">
        <v>2.4181095251500002</v>
      </c>
      <c r="P35" s="8" t="s">
        <v>30</v>
      </c>
      <c r="Q35" s="9"/>
      <c r="R35" s="9"/>
      <c r="S35" s="9">
        <f>$O35/G35</f>
        <v>28.266908388247131</v>
      </c>
      <c r="T35" s="9">
        <f t="shared" si="7"/>
        <v>28.266908388247131</v>
      </c>
    </row>
    <row r="36" spans="1:20" ht="15.75">
      <c r="A36" s="8">
        <v>35</v>
      </c>
      <c r="B36" s="8" t="s">
        <v>87</v>
      </c>
      <c r="C36" s="6" t="s">
        <v>88</v>
      </c>
      <c r="D36" s="8">
        <v>2</v>
      </c>
      <c r="E36" s="9">
        <v>8.3599528634165397E-5</v>
      </c>
      <c r="F36" s="8">
        <v>1.13690157513492E-2</v>
      </c>
      <c r="G36" s="8">
        <v>3.9088814E-2</v>
      </c>
      <c r="H36" s="8">
        <v>300</v>
      </c>
      <c r="I36" s="8" t="s">
        <v>17</v>
      </c>
      <c r="J36" s="9">
        <f>$H36/E36</f>
        <v>3588536.9798292881</v>
      </c>
      <c r="K36" s="9">
        <f>$H36/F36</f>
        <v>26387.508519758889</v>
      </c>
      <c r="L36" s="9">
        <f>$H36/G36</f>
        <v>7674.8299398390545</v>
      </c>
      <c r="M36" s="9">
        <f t="shared" si="0"/>
        <v>7674.8299398390545</v>
      </c>
      <c r="O36" s="8">
        <v>300</v>
      </c>
      <c r="P36" s="8" t="s">
        <v>17</v>
      </c>
      <c r="Q36" s="9">
        <f>$O36/E36</f>
        <v>3588536.9798292881</v>
      </c>
      <c r="R36" s="9">
        <f>$O36/F36</f>
        <v>26387.508519758889</v>
      </c>
      <c r="S36" s="9">
        <f>$O36/G36</f>
        <v>7674.8299398390545</v>
      </c>
      <c r="T36" s="9">
        <f t="shared" si="7"/>
        <v>7674.8299398390545</v>
      </c>
    </row>
    <row r="37" spans="1:20" ht="15.75">
      <c r="A37" s="8">
        <v>36</v>
      </c>
      <c r="B37" s="8" t="s">
        <v>89</v>
      </c>
      <c r="C37" s="6" t="s">
        <v>90</v>
      </c>
      <c r="D37" s="8">
        <v>38</v>
      </c>
      <c r="E37" s="8">
        <v>4.1017584861220001E-2</v>
      </c>
      <c r="F37" s="8"/>
      <c r="G37" s="8"/>
      <c r="H37" s="8">
        <v>300</v>
      </c>
      <c r="I37" s="8" t="s">
        <v>17</v>
      </c>
      <c r="J37" s="9">
        <f>$H37/E37</f>
        <v>7313.9362304004017</v>
      </c>
      <c r="K37" s="9"/>
      <c r="L37" s="9"/>
      <c r="M37" s="9">
        <f t="shared" si="0"/>
        <v>7313.9362304004017</v>
      </c>
      <c r="O37" s="8">
        <v>300</v>
      </c>
      <c r="P37" s="8" t="s">
        <v>17</v>
      </c>
      <c r="Q37" s="9">
        <f t="shared" ref="Q37:Q39" si="11">$O37/E37</f>
        <v>7313.9362304004017</v>
      </c>
      <c r="R37" s="9"/>
      <c r="S37" s="9"/>
      <c r="T37" s="9">
        <f t="shared" si="7"/>
        <v>7313.9362304004017</v>
      </c>
    </row>
    <row r="38" spans="1:20" ht="15.75">
      <c r="A38" s="8">
        <v>37</v>
      </c>
      <c r="B38" s="8" t="s">
        <v>91</v>
      </c>
      <c r="C38" s="6" t="s">
        <v>92</v>
      </c>
      <c r="D38" s="8">
        <v>42</v>
      </c>
      <c r="E38" s="8">
        <v>1.6338168685410701E-2</v>
      </c>
      <c r="F38" s="8">
        <v>2.23031870951691E-2</v>
      </c>
      <c r="G38" s="8">
        <v>7.0781596779999996</v>
      </c>
      <c r="H38" s="8">
        <v>11.874956652919099</v>
      </c>
      <c r="I38" s="8" t="s">
        <v>30</v>
      </c>
      <c r="J38" s="9">
        <f>$H38/E38</f>
        <v>726.82299231755007</v>
      </c>
      <c r="K38" s="9">
        <f>$H38/F38</f>
        <v>532.43317209544603</v>
      </c>
      <c r="L38" s="9">
        <f>$H38/G38</f>
        <v>1.6776898506299986</v>
      </c>
      <c r="M38" s="9">
        <f t="shared" si="0"/>
        <v>1.6776898506299986</v>
      </c>
      <c r="O38" s="8">
        <v>1.2903142414</v>
      </c>
      <c r="P38" s="8" t="s">
        <v>30</v>
      </c>
      <c r="Q38" s="9">
        <f t="shared" si="11"/>
        <v>78.975451058489583</v>
      </c>
      <c r="R38" s="9">
        <f>$O38/F38</f>
        <v>57.853356827172192</v>
      </c>
      <c r="S38" s="9">
        <f>$O38/G38</f>
        <v>0.18229515864278867</v>
      </c>
      <c r="T38" s="9">
        <f t="shared" si="7"/>
        <v>0.18229515864278867</v>
      </c>
    </row>
    <row r="39" spans="1:20" ht="15.75">
      <c r="A39" s="8">
        <v>38</v>
      </c>
      <c r="B39" s="8" t="s">
        <v>93</v>
      </c>
      <c r="C39" s="6" t="s">
        <v>94</v>
      </c>
      <c r="D39" s="8">
        <v>45</v>
      </c>
      <c r="E39" s="8">
        <v>1.4051222127186E-2</v>
      </c>
      <c r="F39" s="8"/>
      <c r="G39" s="8"/>
      <c r="H39" s="8">
        <v>300</v>
      </c>
      <c r="I39" s="8" t="s">
        <v>17</v>
      </c>
      <c r="J39" s="9">
        <f>$H39/E39</f>
        <v>21350.45601617574</v>
      </c>
      <c r="K39" s="9"/>
      <c r="L39" s="9"/>
      <c r="M39" s="9">
        <f t="shared" si="0"/>
        <v>21350.45601617574</v>
      </c>
      <c r="O39" s="8">
        <v>300</v>
      </c>
      <c r="P39" s="8" t="s">
        <v>17</v>
      </c>
      <c r="Q39" s="9">
        <f t="shared" si="11"/>
        <v>21350.45601617574</v>
      </c>
      <c r="R39" s="9"/>
      <c r="S39" s="9"/>
      <c r="T39" s="9">
        <f t="shared" si="7"/>
        <v>21350.45601617574</v>
      </c>
    </row>
    <row r="40" spans="1:20" s="13" customFormat="1" ht="15.75">
      <c r="A40" s="8">
        <v>39</v>
      </c>
      <c r="B40" s="8" t="s">
        <v>95</v>
      </c>
      <c r="C40" s="6" t="s">
        <v>96</v>
      </c>
      <c r="D40" s="8">
        <v>40</v>
      </c>
      <c r="E40" s="8"/>
      <c r="F40" s="8"/>
      <c r="G40" s="8"/>
      <c r="H40" s="8">
        <v>50.429421248262102</v>
      </c>
      <c r="I40" s="8" t="s">
        <v>50</v>
      </c>
      <c r="J40" s="9"/>
      <c r="K40" s="9"/>
      <c r="L40" s="9"/>
      <c r="M40" s="9"/>
      <c r="O40" s="8">
        <v>14.0612589795</v>
      </c>
      <c r="P40" s="8" t="s">
        <v>50</v>
      </c>
      <c r="Q40" s="9"/>
      <c r="R40" s="9"/>
      <c r="S40" s="9"/>
      <c r="T40" s="9"/>
    </row>
    <row r="41" spans="1:20" ht="15.75">
      <c r="A41" s="8">
        <v>40</v>
      </c>
      <c r="B41" s="8" t="s">
        <v>97</v>
      </c>
      <c r="C41" s="6" t="s">
        <v>98</v>
      </c>
      <c r="D41" s="8">
        <v>18</v>
      </c>
      <c r="E41" s="8"/>
      <c r="F41" s="8"/>
      <c r="G41" s="8"/>
      <c r="H41" s="8">
        <v>300</v>
      </c>
      <c r="I41" s="8" t="s">
        <v>17</v>
      </c>
      <c r="J41" s="9"/>
      <c r="K41" s="9"/>
      <c r="L41" s="9"/>
      <c r="M41" s="9"/>
      <c r="O41" s="8">
        <v>300</v>
      </c>
      <c r="P41" s="8" t="s">
        <v>17</v>
      </c>
      <c r="Q41" s="9"/>
      <c r="R41" s="9"/>
      <c r="S41" s="9"/>
      <c r="T41" s="9"/>
    </row>
    <row r="42" spans="1:20" ht="15.75">
      <c r="A42" s="8">
        <v>41</v>
      </c>
      <c r="B42" s="8" t="s">
        <v>99</v>
      </c>
      <c r="C42" s="6" t="s">
        <v>100</v>
      </c>
      <c r="D42" s="8">
        <v>54</v>
      </c>
      <c r="E42" s="8">
        <v>2.4645124866055799E-3</v>
      </c>
      <c r="F42" s="8"/>
      <c r="G42" s="8">
        <v>0</v>
      </c>
      <c r="H42" s="8">
        <v>300</v>
      </c>
      <c r="I42" s="8" t="s">
        <v>17</v>
      </c>
      <c r="J42" s="9">
        <f t="shared" ref="J42:J53" si="12">$H42/E42</f>
        <v>121727.92859864781</v>
      </c>
      <c r="K42" s="9"/>
      <c r="L42" s="9"/>
      <c r="M42" s="9">
        <f t="shared" si="0"/>
        <v>121727.92859864781</v>
      </c>
      <c r="O42" s="8">
        <v>300</v>
      </c>
      <c r="P42" s="8" t="s">
        <v>17</v>
      </c>
      <c r="Q42" s="9">
        <f>$O42/E42</f>
        <v>121727.92859864781</v>
      </c>
      <c r="R42" s="9"/>
      <c r="S42" s="9"/>
      <c r="T42" s="9">
        <f t="shared" ref="T42:T53" si="13">MIN(Q42:S42)</f>
        <v>121727.92859864781</v>
      </c>
    </row>
    <row r="43" spans="1:20" ht="15.75">
      <c r="A43" s="8">
        <v>42</v>
      </c>
      <c r="B43" s="8" t="s">
        <v>101</v>
      </c>
      <c r="C43" s="6" t="s">
        <v>102</v>
      </c>
      <c r="D43" s="8">
        <v>7</v>
      </c>
      <c r="E43" s="8">
        <v>1.39058602986046E-2</v>
      </c>
      <c r="F43" s="8"/>
      <c r="G43" s="8">
        <v>0</v>
      </c>
      <c r="H43" s="8">
        <v>44.099259267434803</v>
      </c>
      <c r="I43" s="8" t="s">
        <v>30</v>
      </c>
      <c r="J43" s="9">
        <f t="shared" si="12"/>
        <v>3171.2715589311647</v>
      </c>
      <c r="K43" s="9"/>
      <c r="L43" s="9"/>
      <c r="M43" s="9">
        <f t="shared" si="0"/>
        <v>3171.2715589311647</v>
      </c>
      <c r="O43" s="8">
        <v>6.7054379401000004</v>
      </c>
      <c r="P43" s="8" t="s">
        <v>30</v>
      </c>
      <c r="Q43" s="9">
        <f t="shared" ref="Q43:Q56" si="14">$O43/E43</f>
        <v>482.20230867506024</v>
      </c>
      <c r="R43" s="9"/>
      <c r="S43" s="9"/>
      <c r="T43" s="9">
        <f t="shared" si="13"/>
        <v>482.20230867506024</v>
      </c>
    </row>
    <row r="44" spans="1:20" ht="15.75">
      <c r="A44" s="8">
        <v>43</v>
      </c>
      <c r="B44" s="8" t="s">
        <v>103</v>
      </c>
      <c r="C44" s="6" t="s">
        <v>104</v>
      </c>
      <c r="D44" s="8">
        <v>28</v>
      </c>
      <c r="E44" s="8">
        <v>4.8959686912885701E-4</v>
      </c>
      <c r="F44" s="8"/>
      <c r="G44" s="8"/>
      <c r="H44" s="8">
        <v>300</v>
      </c>
      <c r="I44" s="8" t="s">
        <v>17</v>
      </c>
      <c r="J44" s="9">
        <f t="shared" si="12"/>
        <v>612749.01641791954</v>
      </c>
      <c r="K44" s="9"/>
      <c r="L44" s="9"/>
      <c r="M44" s="9">
        <f t="shared" si="0"/>
        <v>612749.01641791954</v>
      </c>
      <c r="O44" s="8">
        <v>300</v>
      </c>
      <c r="P44" s="8" t="s">
        <v>17</v>
      </c>
      <c r="Q44" s="9">
        <f t="shared" si="14"/>
        <v>612749.01641791954</v>
      </c>
      <c r="R44" s="9"/>
      <c r="S44" s="9"/>
      <c r="T44" s="9">
        <f t="shared" si="13"/>
        <v>612749.01641791954</v>
      </c>
    </row>
    <row r="45" spans="1:20" ht="15.75">
      <c r="A45" s="8">
        <v>44</v>
      </c>
      <c r="B45" s="8" t="s">
        <v>105</v>
      </c>
      <c r="C45" s="6" t="s">
        <v>106</v>
      </c>
      <c r="D45" s="8">
        <v>11</v>
      </c>
      <c r="E45" s="8">
        <v>0.23078246879408601</v>
      </c>
      <c r="F45" s="8">
        <v>5.5760170677822997E-2</v>
      </c>
      <c r="G45" s="8">
        <v>4.1476680000000002E-2</v>
      </c>
      <c r="H45" s="8">
        <v>60.574185037366298</v>
      </c>
      <c r="I45" s="8" t="s">
        <v>30</v>
      </c>
      <c r="J45" s="9">
        <f t="shared" si="12"/>
        <v>262.47307845299628</v>
      </c>
      <c r="K45" s="9">
        <f>$H45/F45</f>
        <v>1086.3342830738131</v>
      </c>
      <c r="L45" s="9">
        <f>$H45/G45</f>
        <v>1460.4395780319519</v>
      </c>
      <c r="M45" s="9">
        <f t="shared" si="0"/>
        <v>262.47307845299628</v>
      </c>
      <c r="O45" s="8">
        <v>10.616235489999999</v>
      </c>
      <c r="P45" s="8" t="s">
        <v>30</v>
      </c>
      <c r="Q45" s="9">
        <f t="shared" si="14"/>
        <v>46.001048283577632</v>
      </c>
      <c r="R45" s="9">
        <f>$O45/F45</f>
        <v>190.39101496549583</v>
      </c>
      <c r="S45" s="9">
        <f>$O45/G45</f>
        <v>255.95673255429313</v>
      </c>
      <c r="T45" s="9">
        <f t="shared" si="13"/>
        <v>46.001048283577632</v>
      </c>
    </row>
    <row r="46" spans="1:20" ht="15.75">
      <c r="A46" s="8">
        <v>45</v>
      </c>
      <c r="B46" s="8" t="s">
        <v>107</v>
      </c>
      <c r="C46" s="6" t="s">
        <v>108</v>
      </c>
      <c r="D46" s="8">
        <v>1</v>
      </c>
      <c r="E46" s="8">
        <v>4.9083655757797004E-4</v>
      </c>
      <c r="F46" s="8"/>
      <c r="G46" s="8">
        <v>2.7635189000000001E-2</v>
      </c>
      <c r="H46" s="8">
        <v>300</v>
      </c>
      <c r="I46" s="8" t="s">
        <v>17</v>
      </c>
      <c r="J46" s="9">
        <f t="shared" si="12"/>
        <v>611201.41800429078</v>
      </c>
      <c r="K46" s="9"/>
      <c r="L46" s="9">
        <f>$H46/G46</f>
        <v>10855.724561898238</v>
      </c>
      <c r="M46" s="9">
        <f t="shared" si="0"/>
        <v>10855.724561898238</v>
      </c>
      <c r="O46" s="8">
        <v>300</v>
      </c>
      <c r="P46" s="8" t="s">
        <v>17</v>
      </c>
      <c r="Q46" s="9">
        <f t="shared" si="14"/>
        <v>611201.41800429078</v>
      </c>
      <c r="R46" s="9"/>
      <c r="S46" s="9">
        <f t="shared" ref="S46:S47" si="15">$O46/G46</f>
        <v>10855.724561898238</v>
      </c>
      <c r="T46" s="9">
        <f t="shared" si="13"/>
        <v>10855.724561898238</v>
      </c>
    </row>
    <row r="47" spans="1:20" ht="15.75">
      <c r="A47" s="8">
        <v>46</v>
      </c>
      <c r="B47" s="8" t="s">
        <v>109</v>
      </c>
      <c r="C47" s="6" t="s">
        <v>110</v>
      </c>
      <c r="D47" s="8">
        <v>6</v>
      </c>
      <c r="E47" s="8">
        <v>2.6883384695881398E-3</v>
      </c>
      <c r="F47" s="8"/>
      <c r="G47" s="8">
        <v>8.2105660000000007E-3</v>
      </c>
      <c r="H47" s="8">
        <v>300</v>
      </c>
      <c r="I47" s="8" t="s">
        <v>17</v>
      </c>
      <c r="J47" s="9">
        <f t="shared" si="12"/>
        <v>111593.09119508331</v>
      </c>
      <c r="K47" s="9"/>
      <c r="L47" s="9">
        <f>$H47/G47</f>
        <v>36538.284936751006</v>
      </c>
      <c r="M47" s="9">
        <f t="shared" si="0"/>
        <v>36538.284936751006</v>
      </c>
      <c r="O47" s="8">
        <v>300</v>
      </c>
      <c r="P47" s="8" t="s">
        <v>17</v>
      </c>
      <c r="Q47" s="9">
        <f t="shared" si="14"/>
        <v>111593.09119508331</v>
      </c>
      <c r="R47" s="9"/>
      <c r="S47" s="9">
        <f t="shared" si="15"/>
        <v>36538.284936751006</v>
      </c>
      <c r="T47" s="9">
        <f t="shared" si="13"/>
        <v>36538.284936751006</v>
      </c>
    </row>
    <row r="48" spans="1:20" ht="15.75">
      <c r="A48" s="8">
        <v>47</v>
      </c>
      <c r="B48" s="8" t="s">
        <v>111</v>
      </c>
      <c r="C48" s="6" t="s">
        <v>112</v>
      </c>
      <c r="D48" s="8">
        <v>49</v>
      </c>
      <c r="E48" s="8">
        <v>3.3153436400723099E-3</v>
      </c>
      <c r="F48" s="8"/>
      <c r="G48" s="8"/>
      <c r="H48" s="8">
        <v>2.0147455669393501</v>
      </c>
      <c r="I48" s="8" t="s">
        <v>113</v>
      </c>
      <c r="J48" s="9">
        <f>$H48/E48</f>
        <v>607.70338935224436</v>
      </c>
      <c r="K48" s="9"/>
      <c r="L48" s="9"/>
      <c r="M48" s="9">
        <f t="shared" si="0"/>
        <v>607.70338935224436</v>
      </c>
      <c r="O48" s="8">
        <v>4.5996866568500003</v>
      </c>
      <c r="P48" s="8" t="s">
        <v>30</v>
      </c>
      <c r="Q48" s="9">
        <f t="shared" si="14"/>
        <v>1387.3936328210243</v>
      </c>
      <c r="R48" s="9"/>
      <c r="S48" s="9"/>
      <c r="T48" s="9">
        <f t="shared" si="13"/>
        <v>1387.3936328210243</v>
      </c>
    </row>
    <row r="49" spans="1:20" ht="15.75">
      <c r="A49" s="8">
        <v>48</v>
      </c>
      <c r="B49" s="8" t="s">
        <v>114</v>
      </c>
      <c r="C49" s="6" t="s">
        <v>115</v>
      </c>
      <c r="D49" s="8">
        <v>30</v>
      </c>
      <c r="E49" s="8">
        <v>2.7683809723491101E-3</v>
      </c>
      <c r="F49" s="8"/>
      <c r="G49" s="8"/>
      <c r="H49" s="8">
        <v>300</v>
      </c>
      <c r="I49" s="8" t="s">
        <v>17</v>
      </c>
      <c r="J49" s="9">
        <f t="shared" si="12"/>
        <v>108366.58790695088</v>
      </c>
      <c r="K49" s="9"/>
      <c r="L49" s="9"/>
      <c r="M49" s="9">
        <f t="shared" si="0"/>
        <v>108366.58790695088</v>
      </c>
      <c r="O49" s="8">
        <v>300</v>
      </c>
      <c r="P49" s="8" t="s">
        <v>17</v>
      </c>
      <c r="Q49" s="9">
        <f t="shared" si="14"/>
        <v>108366.58790695088</v>
      </c>
      <c r="R49" s="9"/>
      <c r="S49" s="9"/>
      <c r="T49" s="9">
        <f t="shared" si="13"/>
        <v>108366.58790695088</v>
      </c>
    </row>
    <row r="50" spans="1:20" ht="15.75">
      <c r="A50" s="8">
        <v>49</v>
      </c>
      <c r="B50" s="8" t="s">
        <v>116</v>
      </c>
      <c r="C50" s="6" t="s">
        <v>117</v>
      </c>
      <c r="D50" s="8">
        <v>35</v>
      </c>
      <c r="E50" s="8">
        <v>2.0120701208895799E-3</v>
      </c>
      <c r="F50" s="8"/>
      <c r="G50" s="8">
        <v>1.664928E-3</v>
      </c>
      <c r="H50" s="8">
        <v>300</v>
      </c>
      <c r="I50" s="8" t="s">
        <v>17</v>
      </c>
      <c r="J50" s="9">
        <f t="shared" si="12"/>
        <v>149100.17145295287</v>
      </c>
      <c r="K50" s="9"/>
      <c r="L50" s="9">
        <f>$H50/G50</f>
        <v>180187.97209248689</v>
      </c>
      <c r="M50" s="9">
        <f t="shared" si="0"/>
        <v>149100.17145295287</v>
      </c>
      <c r="O50" s="8">
        <v>300</v>
      </c>
      <c r="P50" s="8" t="s">
        <v>17</v>
      </c>
      <c r="Q50" s="9">
        <f t="shared" si="14"/>
        <v>149100.17145295287</v>
      </c>
      <c r="R50" s="9"/>
      <c r="S50" s="9">
        <f t="shared" ref="S50" si="16">$O50/G50</f>
        <v>180187.97209248689</v>
      </c>
      <c r="T50" s="9">
        <f t="shared" si="13"/>
        <v>149100.17145295287</v>
      </c>
    </row>
    <row r="51" spans="1:20" ht="15.75">
      <c r="A51" s="8">
        <v>50</v>
      </c>
      <c r="B51" s="8" t="s">
        <v>118</v>
      </c>
      <c r="C51" s="6" t="s">
        <v>119</v>
      </c>
      <c r="D51" s="8">
        <v>27</v>
      </c>
      <c r="E51" s="8">
        <v>2.4622088763790501E-3</v>
      </c>
      <c r="F51" s="8"/>
      <c r="G51" s="8"/>
      <c r="H51" s="8">
        <v>300</v>
      </c>
      <c r="I51" s="8" t="s">
        <v>17</v>
      </c>
      <c r="J51" s="9">
        <f t="shared" si="12"/>
        <v>121841.81564692558</v>
      </c>
      <c r="K51" s="9"/>
      <c r="L51" s="9"/>
      <c r="M51" s="9">
        <f t="shared" si="0"/>
        <v>121841.81564692558</v>
      </c>
      <c r="O51" s="8">
        <v>300</v>
      </c>
      <c r="P51" s="8" t="s">
        <v>17</v>
      </c>
      <c r="Q51" s="9">
        <f t="shared" si="14"/>
        <v>121841.81564692558</v>
      </c>
      <c r="R51" s="9"/>
      <c r="S51" s="9"/>
      <c r="T51" s="9">
        <f t="shared" si="13"/>
        <v>121841.81564692558</v>
      </c>
    </row>
    <row r="52" spans="1:20" ht="15.75">
      <c r="A52" s="8">
        <v>51</v>
      </c>
      <c r="B52" s="8" t="s">
        <v>120</v>
      </c>
      <c r="C52" s="6" t="s">
        <v>121</v>
      </c>
      <c r="D52" s="8">
        <v>43</v>
      </c>
      <c r="E52" s="8">
        <v>0.464131906492327</v>
      </c>
      <c r="F52" s="8">
        <v>0.28940236203374498</v>
      </c>
      <c r="G52" s="8">
        <v>3.0241683539999999</v>
      </c>
      <c r="H52" s="8">
        <v>13.969299449715001</v>
      </c>
      <c r="I52" s="8" t="s">
        <v>30</v>
      </c>
      <c r="J52" s="9">
        <f t="shared" si="12"/>
        <v>30.097692604862839</v>
      </c>
      <c r="K52" s="9">
        <f>$H52/F52</f>
        <v>48.269472825125554</v>
      </c>
      <c r="L52" s="9">
        <f>$H52/G52</f>
        <v>4.6192201671702966</v>
      </c>
      <c r="M52" s="9">
        <f t="shared" si="0"/>
        <v>4.6192201671702966</v>
      </c>
      <c r="O52" s="8">
        <v>3.5516644793999999</v>
      </c>
      <c r="P52" s="8" t="s">
        <v>30</v>
      </c>
      <c r="Q52" s="9">
        <f t="shared" si="14"/>
        <v>7.6522739111854525</v>
      </c>
      <c r="R52" s="9">
        <f>$O52/F52</f>
        <v>12.272410129762063</v>
      </c>
      <c r="S52" s="9">
        <f t="shared" ref="S52" si="17">$O52/G52</f>
        <v>1.1744268386058245</v>
      </c>
      <c r="T52" s="9">
        <f t="shared" si="13"/>
        <v>1.1744268386058245</v>
      </c>
    </row>
    <row r="53" spans="1:20" ht="15.75">
      <c r="A53" s="8">
        <v>52</v>
      </c>
      <c r="B53" s="8" t="s">
        <v>122</v>
      </c>
      <c r="C53" s="6" t="s">
        <v>123</v>
      </c>
      <c r="D53" s="8">
        <v>52</v>
      </c>
      <c r="E53" s="8">
        <v>4.7796167851950604E-3</v>
      </c>
      <c r="F53" s="8"/>
      <c r="G53" s="8"/>
      <c r="H53" s="8">
        <v>300</v>
      </c>
      <c r="I53" s="8" t="s">
        <v>17</v>
      </c>
      <c r="J53" s="9">
        <f t="shared" si="12"/>
        <v>62766.538298479245</v>
      </c>
      <c r="K53" s="9"/>
      <c r="L53" s="9"/>
      <c r="M53" s="9">
        <f t="shared" si="0"/>
        <v>62766.538298479245</v>
      </c>
      <c r="O53" s="8">
        <v>300</v>
      </c>
      <c r="P53" s="8" t="s">
        <v>17</v>
      </c>
      <c r="Q53" s="9">
        <f t="shared" si="14"/>
        <v>62766.538298479245</v>
      </c>
      <c r="R53" s="9"/>
      <c r="S53" s="9"/>
      <c r="T53" s="9">
        <f t="shared" si="13"/>
        <v>62766.538298479245</v>
      </c>
    </row>
    <row r="54" spans="1:20" s="13" customFormat="1" ht="15.75">
      <c r="A54" s="8">
        <v>53</v>
      </c>
      <c r="B54" s="8" t="s">
        <v>124</v>
      </c>
      <c r="C54" s="6" t="s">
        <v>125</v>
      </c>
      <c r="D54" s="8">
        <v>53</v>
      </c>
      <c r="E54" s="8"/>
      <c r="F54" s="8"/>
      <c r="G54" s="8"/>
      <c r="H54" s="8">
        <v>53.500643576870097</v>
      </c>
      <c r="I54" s="8" t="s">
        <v>30</v>
      </c>
      <c r="J54" s="9"/>
      <c r="K54" s="9"/>
      <c r="L54" s="9"/>
      <c r="M54" s="9"/>
      <c r="O54" s="8">
        <v>8.6279154320499991</v>
      </c>
      <c r="P54" s="8" t="s">
        <v>30</v>
      </c>
      <c r="Q54" s="9"/>
      <c r="R54" s="9"/>
      <c r="S54" s="9"/>
      <c r="T54" s="9"/>
    </row>
    <row r="55" spans="1:20" ht="15.75">
      <c r="A55" s="8">
        <v>54</v>
      </c>
      <c r="B55" s="8" t="s">
        <v>126</v>
      </c>
      <c r="C55" s="6" t="s">
        <v>127</v>
      </c>
      <c r="D55" s="8">
        <v>9</v>
      </c>
      <c r="E55" s="8">
        <v>5.6595292185481199E-4</v>
      </c>
      <c r="F55" s="8"/>
      <c r="G55" s="8"/>
      <c r="H55" s="8">
        <v>0.97473735326325806</v>
      </c>
      <c r="I55" s="8" t="s">
        <v>113</v>
      </c>
      <c r="J55" s="9">
        <f>$H55/E55</f>
        <v>1722.2940559591536</v>
      </c>
      <c r="K55" s="9"/>
      <c r="L55" s="9"/>
      <c r="M55" s="9">
        <f t="shared" si="0"/>
        <v>1722.2940559591536</v>
      </c>
      <c r="O55" s="8">
        <v>300</v>
      </c>
      <c r="P55" s="8" t="s">
        <v>17</v>
      </c>
      <c r="Q55" s="9">
        <f t="shared" si="14"/>
        <v>530079.42607099249</v>
      </c>
      <c r="R55" s="9"/>
      <c r="S55" s="9"/>
      <c r="T55" s="9">
        <f t="shared" ref="T55:T56" si="18">MIN(Q55:S55)</f>
        <v>530079.42607099249</v>
      </c>
    </row>
    <row r="56" spans="1:20" ht="15.75">
      <c r="A56" s="8">
        <v>55</v>
      </c>
      <c r="B56" s="8" t="s">
        <v>128</v>
      </c>
      <c r="C56" s="6" t="s">
        <v>129</v>
      </c>
      <c r="D56" s="8">
        <v>4</v>
      </c>
      <c r="E56" s="8">
        <v>1.4931747305397299E-4</v>
      </c>
      <c r="F56" s="8">
        <v>1.37026770971307E-4</v>
      </c>
      <c r="G56" s="8">
        <v>2.8108465999999999E-2</v>
      </c>
      <c r="H56" s="8">
        <v>19.8513022460134</v>
      </c>
      <c r="I56" s="8" t="s">
        <v>30</v>
      </c>
      <c r="J56" s="9">
        <f>$H56/E56</f>
        <v>132946.94746701114</v>
      </c>
      <c r="K56" s="9">
        <f>$H56/F56</f>
        <v>144871.70722405918</v>
      </c>
      <c r="L56" s="9">
        <f>$H56/G56</f>
        <v>706.23926065596754</v>
      </c>
      <c r="M56" s="9">
        <f t="shared" si="0"/>
        <v>706.23926065596754</v>
      </c>
      <c r="O56" s="8">
        <v>1.96169842205</v>
      </c>
      <c r="P56" s="8" t="s">
        <v>30</v>
      </c>
      <c r="Q56" s="9">
        <f t="shared" si="14"/>
        <v>13137.768687934567</v>
      </c>
      <c r="R56" s="9">
        <f>$O56/F56</f>
        <v>14316.169082469101</v>
      </c>
      <c r="S56" s="9">
        <f t="shared" ref="S56" si="19">$O56/G56</f>
        <v>69.790305242911515</v>
      </c>
      <c r="T56" s="9">
        <f t="shared" si="18"/>
        <v>69.790305242911515</v>
      </c>
    </row>
    <row r="57" spans="1:20" s="14" customFormat="1" ht="15.75">
      <c r="A57" s="8">
        <v>56</v>
      </c>
      <c r="B57" s="8" t="s">
        <v>130</v>
      </c>
      <c r="C57" s="6" t="s">
        <v>131</v>
      </c>
      <c r="D57" s="8">
        <v>20</v>
      </c>
      <c r="E57" s="8"/>
      <c r="F57" s="8"/>
      <c r="G57" s="8"/>
      <c r="H57" s="8">
        <v>8.9254836098913701E-2</v>
      </c>
      <c r="I57" s="8" t="s">
        <v>113</v>
      </c>
      <c r="J57" s="9"/>
      <c r="K57" s="9"/>
      <c r="L57" s="9"/>
      <c r="M57" s="9"/>
      <c r="O57" s="8">
        <v>300</v>
      </c>
      <c r="P57" s="8" t="s">
        <v>17</v>
      </c>
      <c r="Q57" s="9"/>
      <c r="R57" s="9"/>
      <c r="S57" s="9"/>
      <c r="T57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Ford, Lucie</dc:creator>
  <cp:lastModifiedBy>Ford, Lucie</cp:lastModifiedBy>
  <dcterms:created xsi:type="dcterms:W3CDTF">2024-04-26T16:10:54Z</dcterms:created>
  <dcterms:modified xsi:type="dcterms:W3CDTF">2024-04-26T16:11:14Z</dcterms:modified>
</cp:coreProperties>
</file>